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8355" activeTab="1"/>
  </bookViews>
  <sheets>
    <sheet name="HTML table" sheetId="1" r:id="rId1"/>
    <sheet name="Summary" sheetId="2" r:id="rId2"/>
    <sheet name="PRISMA" sheetId="3" r:id="rId3"/>
    <sheet name="LAPO-NGR" sheetId="4" r:id="rId4"/>
    <sheet name="Manuela Ramos" sheetId="5" r:id="rId5"/>
    <sheet name="CREDIT" sheetId="6" r:id="rId6"/>
    <sheet name="SAT" sheetId="7" r:id="rId7"/>
    <sheet name="FINCA - PER" sheetId="8" r:id="rId8"/>
    <sheet name="AMK" sheetId="9" r:id="rId9"/>
    <sheet name="BRAC - TZA" sheetId="10" r:id="rId10"/>
    <sheet name="ADMIC" sheetId="11" r:id="rId11"/>
    <sheet name="SPBD" sheetId="12" r:id="rId12"/>
    <sheet name="MLF MicroInvest" sheetId="13" r:id="rId13"/>
    <sheet name="Fundación Paraguaya" sheetId="14" r:id="rId14"/>
  </sheets>
  <definedNames/>
  <calcPr calcMode="manual" fullCalcOnLoad="1"/>
</workbook>
</file>

<file path=xl/sharedStrings.xml><?xml version="1.0" encoding="utf-8"?>
<sst xmlns="http://schemas.openxmlformats.org/spreadsheetml/2006/main" count="2239" uniqueCount="439">
  <si>
    <t xml:space="preserve"> </t>
  </si>
  <si>
    <t xml:space="preserve">ID </t>
  </si>
  <si>
    <t xml:space="preserve">Name </t>
  </si>
  <si>
    <t xml:space="preserve">Status </t>
  </si>
  <si>
    <t xml:space="preserve">Rating </t>
  </si>
  <si>
    <t xml:space="preserve">Start Date </t>
  </si>
  <si>
    <t xml:space="preserve">Delinquency Rate </t>
  </si>
  <si>
    <t xml:space="preserve">Default Rate </t>
  </si>
  <si>
    <t xml:space="preserve">Total Raised </t>
  </si>
  <si>
    <t># Loans?</t>
  </si>
  <si>
    <t xml:space="preserve">Countries </t>
  </si>
  <si>
    <t>Microfinanzas Prisma</t>
  </si>
  <si>
    <t>active</t>
  </si>
  <si>
    <t>Peru</t>
  </si>
  <si>
    <t>Lift Above Poverty Organization (LAPO)</t>
  </si>
  <si>
    <t>Nigeria</t>
  </si>
  <si>
    <t>Manuela Ramos / CrediMUJER</t>
  </si>
  <si>
    <t>CREDIT, a partner of World Relief</t>
  </si>
  <si>
    <t>Cambodia</t>
  </si>
  <si>
    <t>Sinapi Aba Trust (SAT)</t>
  </si>
  <si>
    <t>Ghana</t>
  </si>
  <si>
    <t>FINCA Peru</t>
  </si>
  <si>
    <t>Angkor Microfinance Kampuchea (AMK)</t>
  </si>
  <si>
    <t>BRAC Tanzania</t>
  </si>
  <si>
    <t>paused</t>
  </si>
  <si>
    <t>Tanzania</t>
  </si>
  <si>
    <t>Admic Nacional</t>
  </si>
  <si>
    <t>Mexico</t>
  </si>
  <si>
    <t>South Pacific Business Development (SPBD)</t>
  </si>
  <si>
    <t>Samoa</t>
  </si>
  <si>
    <t>MLF Microinvest, a partner of ACDI/VOCA</t>
  </si>
  <si>
    <t>Tajikistan</t>
  </si>
  <si>
    <t>Fundación Paraguaya</t>
  </si>
  <si>
    <t>Paraguay</t>
  </si>
  <si>
    <t>IMON International</t>
  </si>
  <si>
    <t>AFODENIC</t>
  </si>
  <si>
    <t>Nicaragua</t>
  </si>
  <si>
    <t>MIFEX</t>
  </si>
  <si>
    <t>closed</t>
  </si>
  <si>
    <t>Ecuador</t>
  </si>
  <si>
    <t>Asasah, a partner of Save the Children</t>
  </si>
  <si>
    <t>Pakistan</t>
  </si>
  <si>
    <t>Hattha Kaksekar Limited (HKL), a partner of Save the Children</t>
  </si>
  <si>
    <t>Cambodia,Thailand</t>
  </si>
  <si>
    <t>Christian Rural Aid Network (CRAN)</t>
  </si>
  <si>
    <t>Microfund Togo</t>
  </si>
  <si>
    <t>Togo</t>
  </si>
  <si>
    <t>Paglaum Multi-Purpose Cooperative (PMPC)</t>
  </si>
  <si>
    <t>Philippines</t>
  </si>
  <si>
    <t>Alalay sa Kaunlaran, Inc. (ASKI)</t>
  </si>
  <si>
    <t>TYM Fund</t>
  </si>
  <si>
    <t>Viet Nam</t>
  </si>
  <si>
    <t>CEPRODEL</t>
  </si>
  <si>
    <t>MLO Humo and Partners</t>
  </si>
  <si>
    <t>MAXIMA Mikroheranhvatho Co., Ltd.</t>
  </si>
  <si>
    <t>Sero Lease and Finance Ltd. (SELFINA)</t>
  </si>
  <si>
    <t>Women`s Economic Empowerment Consort (WEEC)</t>
  </si>
  <si>
    <t>Kenya</t>
  </si>
  <si>
    <t>BRAC Uganda</t>
  </si>
  <si>
    <t>Uganda</t>
  </si>
  <si>
    <t>Fundación San Miguel Arcángel, Inc. (FSMA)</t>
  </si>
  <si>
    <t>Dominican Republic</t>
  </si>
  <si>
    <t>Al Majmoua Lebanese Association for Development</t>
  </si>
  <si>
    <t>Lebanon</t>
  </si>
  <si>
    <t>IMPRO</t>
  </si>
  <si>
    <t>Bolivia</t>
  </si>
  <si>
    <t>Komak Credit Union</t>
  </si>
  <si>
    <t>Azerbaijan</t>
  </si>
  <si>
    <t>HOPE Ukraine/Nadiya, a partner of HOPE International</t>
  </si>
  <si>
    <t>Ukraine</t>
  </si>
  <si>
    <t>Fundación para la Vivienda Progresiva (FVP), a partner of CHF International</t>
  </si>
  <si>
    <t>Norwegian Microcredit LLC (Normicro)</t>
  </si>
  <si>
    <t>Women and Associations for Gain both Economic and Social (WAGES)</t>
  </si>
  <si>
    <t>Community Economic Ventures, Inc. (CEVI), a partner of VisionFund International</t>
  </si>
  <si>
    <t>Salone Microfinance Trust (SMT), a partner of ChildFund International</t>
  </si>
  <si>
    <t>Sierra Leone</t>
  </si>
  <si>
    <t>Ariana Financial Services Joint Stock Company (AFS), a partner of Mercy Corps</t>
  </si>
  <si>
    <t>Afghanistan</t>
  </si>
  <si>
    <t>Hagdan sa Pag-uswag Foundation, Inc. (HSPFI)</t>
  </si>
  <si>
    <t>Aqroinvest Credit Union</t>
  </si>
  <si>
    <t>Fundación Leon 2000</t>
  </si>
  <si>
    <t>Alidé</t>
  </si>
  <si>
    <t>Benin</t>
  </si>
  <si>
    <t>Soro Yiriwaso, a partner of Save the Children</t>
  </si>
  <si>
    <t>Mali</t>
  </si>
  <si>
    <t>Prisma Microfinance</t>
  </si>
  <si>
    <t>Nicaragua,Honduras</t>
  </si>
  <si>
    <t>DINARI Foundation</t>
  </si>
  <si>
    <t>Indonesia</t>
  </si>
  <si>
    <t>Pearl Microfinance Limited</t>
  </si>
  <si>
    <t>FECECAV</t>
  </si>
  <si>
    <t>Esperanza International Dominican Republic, a partner of HOPE International</t>
  </si>
  <si>
    <t>Dominican Republic,Haiti</t>
  </si>
  <si>
    <t>UIMCEC, a partner of ChildFund International</t>
  </si>
  <si>
    <t>Senegal</t>
  </si>
  <si>
    <t>BRAC South Sudan</t>
  </si>
  <si>
    <t>Sudan</t>
  </si>
  <si>
    <t>Apoyo Integral</t>
  </si>
  <si>
    <t>El Salvador</t>
  </si>
  <si>
    <t>Fundación AgroCapital, a partner of ACDI/VOCA</t>
  </si>
  <si>
    <t>Ebony Foundation (Eb-F)</t>
  </si>
  <si>
    <t>Youth Self Employment Foundation (YOSEFO)</t>
  </si>
  <si>
    <t>Caurie Microfinance, a partner of Catholic Relief Services</t>
  </si>
  <si>
    <t>EDAPROSPO</t>
  </si>
  <si>
    <t>Family Business Partners/Ganesha (MBK)</t>
  </si>
  <si>
    <t>Hluvuku-Adsema</t>
  </si>
  <si>
    <t>Mozambique</t>
  </si>
  <si>
    <t>Gata Daku Multi-purpose Cooperative (GDMPC)</t>
  </si>
  <si>
    <t>SEDA</t>
  </si>
  <si>
    <t>Ahon sa Hirap, Inc. (ASHI)</t>
  </si>
  <si>
    <t>XacBank</t>
  </si>
  <si>
    <t>Mongolia</t>
  </si>
  <si>
    <t>Kisumu Medical &amp; Education Trust (K-MET)</t>
  </si>
  <si>
    <t>Zene za Zene, a partner of Women for Women International</t>
  </si>
  <si>
    <t>Bosnia and Herzegovina</t>
  </si>
  <si>
    <t>Patan Business and Professional Women</t>
  </si>
  <si>
    <t>Nepal</t>
  </si>
  <si>
    <t>Kraban Support Foundation (KSF)</t>
  </si>
  <si>
    <t>Grounded and Holistic Approach for People's Empowerment (GHAPE)</t>
  </si>
  <si>
    <t>Cameroon</t>
  </si>
  <si>
    <t>Emprender</t>
  </si>
  <si>
    <t>Prisma Honduras, S.A.</t>
  </si>
  <si>
    <t>Honduras</t>
  </si>
  <si>
    <t>Micro Credit for Development and Transformation SACCO (MCDT SACCO)</t>
  </si>
  <si>
    <t>pilot</t>
  </si>
  <si>
    <t>Alternativa Solidaria Chiapas (AlSol)</t>
  </si>
  <si>
    <t>People Microcredit Investment Bureau (PEMCI)</t>
  </si>
  <si>
    <t>Pro Mujer Bolivia</t>
  </si>
  <si>
    <t>Supporting Enterprises for Economic Development (SEED Development Group)</t>
  </si>
  <si>
    <t>Ameen s.a.l.</t>
  </si>
  <si>
    <t>Tujijenge Tanzania Ltd</t>
  </si>
  <si>
    <t>Mekong Plus</t>
  </si>
  <si>
    <t>Asociación Arariwa</t>
  </si>
  <si>
    <t>Kenya Agency for Development of Enterprise and Technology (KADET), a partner of World Vision International</t>
  </si>
  <si>
    <t>ADIM (Asociación Alternativa Para el Desarrollo Integral de las Mujeres)</t>
  </si>
  <si>
    <t>Asociación ASDIR</t>
  </si>
  <si>
    <t>Guatemala</t>
  </si>
  <si>
    <t>Vision Finance Company s.a. (VFC), a partner of World Vision International</t>
  </si>
  <si>
    <t>Rwanda</t>
  </si>
  <si>
    <t>Women's Initiative to Eradicate Poverty (WITEP)</t>
  </si>
  <si>
    <t>Fundo De Desenvolvimento Mulher (FDM), a partner of Save the Children</t>
  </si>
  <si>
    <t>Microinvest</t>
  </si>
  <si>
    <t>Moldova</t>
  </si>
  <si>
    <t>Senegal Ecovillage Microfinance Fund (SEM)</t>
  </si>
  <si>
    <t>Friendship Bridge</t>
  </si>
  <si>
    <t>Mikrofond EAD</t>
  </si>
  <si>
    <t>Bulgaria</t>
  </si>
  <si>
    <t>Local Enterprise Assistance Program (LEAP), a partner of World Hope International and World Relief</t>
  </si>
  <si>
    <t>Liberia</t>
  </si>
  <si>
    <t>Afrique Emergence &amp; Investissements (AE&amp;I)</t>
  </si>
  <si>
    <t>Cote D'Ivoire</t>
  </si>
  <si>
    <t>Action Now: Kenya (ANK)</t>
  </si>
  <si>
    <t>Negros Women for Tomorrow Foundation, Inc. (NWTF)</t>
  </si>
  <si>
    <t>ADEPHCA</t>
  </si>
  <si>
    <t>Center for Community Transformation Credit Cooperative (CCT)</t>
  </si>
  <si>
    <t>FAPE</t>
  </si>
  <si>
    <t>Faulu Kenya</t>
  </si>
  <si>
    <t>HOPE DRC, a partner of HOPE International</t>
  </si>
  <si>
    <t>The Democratic Republic of the Congo</t>
  </si>
  <si>
    <t>Iraqi Al-Aman Center/Kirkuk</t>
  </si>
  <si>
    <t>Iraq</t>
  </si>
  <si>
    <t>HELP Africa</t>
  </si>
  <si>
    <t>Life in Africa Foundation (LiA)</t>
  </si>
  <si>
    <t>Uganda,Kenya</t>
  </si>
  <si>
    <t>Fundación ESPOIR</t>
  </si>
  <si>
    <t>Ryada, a partner of CHF International</t>
  </si>
  <si>
    <t>Palestine</t>
  </si>
  <si>
    <t>Edpyme Alternativa</t>
  </si>
  <si>
    <t>Fund for Thanh Hoa Poor Women (TCVM), a partner of Save the Children</t>
  </si>
  <si>
    <t>EDESA</t>
  </si>
  <si>
    <t>Costa Rica</t>
  </si>
  <si>
    <t>Share an Opportunity Microfinance Ltd. (SAO MFI)</t>
  </si>
  <si>
    <t>MCC Mol Bulak Finance LLC</t>
  </si>
  <si>
    <t>Kyrgyzstan</t>
  </si>
  <si>
    <t>East Africa Beta</t>
  </si>
  <si>
    <t>Uganda,Kenya,Tanzania</t>
  </si>
  <si>
    <t>ACODE Finance</t>
  </si>
  <si>
    <t>Chad</t>
  </si>
  <si>
    <t>Opportunity International- Wedco Ltd.</t>
  </si>
  <si>
    <t>ACCION USA</t>
  </si>
  <si>
    <t>United States</t>
  </si>
  <si>
    <t>Rural Agency for Development (RAFODE)</t>
  </si>
  <si>
    <t>Palestine for Credit &amp; Development (FATEN)</t>
  </si>
  <si>
    <t>Small and Micro Enterprise Programme (SMEP)</t>
  </si>
  <si>
    <t>Regional Economic Development Center (REDC Bulgaria)</t>
  </si>
  <si>
    <t>CIDRE</t>
  </si>
  <si>
    <t>Opportunity Fund</t>
  </si>
  <si>
    <t>Fundacion Realidad A.C (FRAC), a partner of World Vision International</t>
  </si>
  <si>
    <t>Tanaoba Lais Manekat Foundation (TLM)</t>
  </si>
  <si>
    <t>Nor Horizon Universal Credit Organization Limited Liability Company</t>
  </si>
  <si>
    <t>Armenia</t>
  </si>
  <si>
    <t>The Shurush Initiative</t>
  </si>
  <si>
    <t>Gaza</t>
  </si>
  <si>
    <t>Yamida (Yayasan Mitra Dhuafa)</t>
  </si>
  <si>
    <t>Urban Ministry</t>
  </si>
  <si>
    <t>Adelante Foundation</t>
  </si>
  <si>
    <t>Women's Trust, Inc.</t>
  </si>
  <si>
    <t>Association for Rural Development (ARD)</t>
  </si>
  <si>
    <t>FUDECOSUR</t>
  </si>
  <si>
    <t xml:space="preserve">    *</t>
  </si>
  <si>
    <t xml:space="preserve">      Kiva Data</t>
  </si>
  <si>
    <t xml:space="preserve">    * Loans</t>
  </si>
  <si>
    <t xml:space="preserve">    * Summary</t>
  </si>
  <si>
    <t xml:space="preserve">    * Region</t>
  </si>
  <si>
    <t xml:space="preserve">    * Country</t>
  </si>
  <si>
    <t xml:space="preserve">    * Town</t>
  </si>
  <si>
    <t xml:space="preserve">    * Partner</t>
  </si>
  <si>
    <t xml:space="preserve">    * Status</t>
  </si>
  <si>
    <t xml:space="preserve">    * Loan Size</t>
  </si>
  <si>
    <t xml:space="preserve">    * Sector/Activity</t>
  </si>
  <si>
    <t xml:space="preserve">    * Use</t>
  </si>
  <si>
    <t xml:space="preserve">    * Language</t>
  </si>
  <si>
    <t xml:space="preserve">    * Currency</t>
  </si>
  <si>
    <t xml:space="preserve">    * Borrower</t>
  </si>
  <si>
    <t xml:space="preserve">    * Funded Date</t>
  </si>
  <si>
    <t xml:space="preserve">    *  </t>
  </si>
  <si>
    <t xml:space="preserve">    * SQL Interface</t>
  </si>
  <si>
    <t xml:space="preserve">    * Blog</t>
  </si>
  <si>
    <t xml:space="preserve">    * About</t>
  </si>
  <si>
    <t>From kivadata.org -- http://kivadata.org/partner.php</t>
  </si>
  <si>
    <t>Mix name</t>
  </si>
  <si>
    <t>PRISMA</t>
  </si>
  <si>
    <t>Mix</t>
  </si>
  <si>
    <t>source</t>
  </si>
  <si>
    <t>http://www.mixmarket.org/mfi/prisma</t>
  </si>
  <si>
    <t>http://www.prisma.org.pe/</t>
  </si>
  <si>
    <t>MFI URL</t>
  </si>
  <si>
    <t>on Kiva</t>
  </si>
  <si>
    <t>Kiva</t>
  </si>
  <si>
    <t>http://www.kiva.org/about/aboutPartner?id=71</t>
  </si>
  <si>
    <t>Match</t>
  </si>
  <si>
    <t>Start date</t>
  </si>
  <si>
    <t>As of date</t>
  </si>
  <si>
    <t>USD</t>
  </si>
  <si>
    <t>Total assets</t>
  </si>
  <si>
    <t>Offices</t>
  </si>
  <si>
    <t>Personnel</t>
  </si>
  <si>
    <t>Capital/asset ratio</t>
  </si>
  <si>
    <t>Debt to equity ratio</t>
  </si>
  <si>
    <t>Deposits to loans</t>
  </si>
  <si>
    <t>Deposits to total assets</t>
  </si>
  <si>
    <t>Gross loan portfolio to total assets</t>
  </si>
  <si>
    <t>Number of active borrowers</t>
  </si>
  <si>
    <t>Percent of women borrowers</t>
  </si>
  <si>
    <t>Number of outstanding loans</t>
  </si>
  <si>
    <t>Gross loan portfolio</t>
  </si>
  <si>
    <t>Average loan balance per borrower</t>
  </si>
  <si>
    <t>Average loan balance borrower per borrower / GNI per capita</t>
  </si>
  <si>
    <t>Average outstanding balance</t>
  </si>
  <si>
    <t>Average outstanding balance / GNI per capita</t>
  </si>
  <si>
    <t>Number of depositors</t>
  </si>
  <si>
    <t>Number of deposit accounts</t>
  </si>
  <si>
    <t>Deposits</t>
  </si>
  <si>
    <t>Average deposit balance per depositor</t>
  </si>
  <si>
    <t>Average deposit balance per depositor / GNI per capita</t>
  </si>
  <si>
    <t>Average deposit account balance</t>
  </si>
  <si>
    <t>Average deposit account balance / GNI per capita</t>
  </si>
  <si>
    <t>Return on assets</t>
  </si>
  <si>
    <t>Return on equity</t>
  </si>
  <si>
    <t>Operational self sufficiency</t>
  </si>
  <si>
    <t>Financial revenue/ assets</t>
  </si>
  <si>
    <t>Profit margin</t>
  </si>
  <si>
    <t>Yield on gross portfolio (nominal)</t>
  </si>
  <si>
    <t>Yield on gross portfolio (real)</t>
  </si>
  <si>
    <t>Total expense/ assets</t>
  </si>
  <si>
    <t>Financial expense/ assets</t>
  </si>
  <si>
    <t>Provision for loan impairment/ assets</t>
  </si>
  <si>
    <t>Operating expense/ assets</t>
  </si>
  <si>
    <t>Personnel expense/ assets</t>
  </si>
  <si>
    <t>Administrative expense/ assets</t>
  </si>
  <si>
    <t>Operating expense/ loan portfolio</t>
  </si>
  <si>
    <t>Personnel expense/ loan portfolio</t>
  </si>
  <si>
    <t>Average salary/ GNI per capita</t>
  </si>
  <si>
    <t>Cost per borrower</t>
  </si>
  <si>
    <t>Cost per loan</t>
  </si>
  <si>
    <t>Adjustment expense/ assets</t>
  </si>
  <si>
    <t>Portfolio at risk &gt; 30 days</t>
  </si>
  <si>
    <t>Portfolio at risk &gt; 90 days</t>
  </si>
  <si>
    <t>Write-off ratio</t>
  </si>
  <si>
    <t>Loan loss rate</t>
  </si>
  <si>
    <t>Risk coverage</t>
  </si>
  <si>
    <t>Non-earning liquid assets as a % of total assets</t>
  </si>
  <si>
    <t>Cash and cash equivalents</t>
  </si>
  <si>
    <t>Total trade and receivables</t>
  </si>
  <si>
    <t>Financial assets at fair value</t>
  </si>
  <si>
    <t>Financial assets available for sale</t>
  </si>
  <si>
    <t>Other investments</t>
  </si>
  <si>
    <t>Net loan portfolio</t>
  </si>
  <si>
    <t>Impairment loss allowance</t>
  </si>
  <si>
    <t>Unearned income and discount</t>
  </si>
  <si>
    <t>Finance lease</t>
  </si>
  <si>
    <t>Current tax assets</t>
  </si>
  <si>
    <t>Deferred tax assets</t>
  </si>
  <si>
    <t>Inventories</t>
  </si>
  <si>
    <t>Intangible assets other than goodwill</t>
  </si>
  <si>
    <t>Net fixed assets</t>
  </si>
  <si>
    <t>Liabilities and equity</t>
  </si>
  <si>
    <t>Total liabilities</t>
  </si>
  <si>
    <t>Total borrowings</t>
  </si>
  <si>
    <t>Subordinated debt</t>
  </si>
  <si>
    <t>Other short term financial liabilities</t>
  </si>
  <si>
    <t>Trade and other payables</t>
  </si>
  <si>
    <t>Provisions for employee benefits</t>
  </si>
  <si>
    <t>Deferred revenue</t>
  </si>
  <si>
    <t>Current tax liabilities</t>
  </si>
  <si>
    <t>Deferred tax liabilities</t>
  </si>
  <si>
    <t>Total equity</t>
  </si>
  <si>
    <t>Paid in capital</t>
  </si>
  <si>
    <t>Retained earnings total</t>
  </si>
  <si>
    <t>Share premium</t>
  </si>
  <si>
    <t>Treasury shares</t>
  </si>
  <si>
    <t>Donated equity total</t>
  </si>
  <si>
    <t>Equity reserves</t>
  </si>
  <si>
    <t>Other equity interest</t>
  </si>
  <si>
    <t>Operating income</t>
  </si>
  <si>
    <t>Interest and fee income</t>
  </si>
  <si>
    <t>Revenue from interest</t>
  </si>
  <si>
    <t>Interest income from loans</t>
  </si>
  <si>
    <t>Financial revenue from investments</t>
  </si>
  <si>
    <t>Other interest income</t>
  </si>
  <si>
    <t>Fee and commission income</t>
  </si>
  <si>
    <t>Fee income from loans</t>
  </si>
  <si>
    <t>Income from penalty fees</t>
  </si>
  <si>
    <t>Fee and commission income from other financial services</t>
  </si>
  <si>
    <t>Other fee and commission income</t>
  </si>
  <si>
    <t>Other operating income</t>
  </si>
  <si>
    <t>Gains (losses) on exchange differences on translation recognised in profit or loss</t>
  </si>
  <si>
    <t>Gains (losses) on disposals of property, plant and equipment</t>
  </si>
  <si>
    <t>Gains (losses) on financial assets</t>
  </si>
  <si>
    <t>Gains (losses) on financial liabilities at fair value through profit or loss</t>
  </si>
  <si>
    <t>Gains (losses) on held-to-maturity investments</t>
  </si>
  <si>
    <t>Gains (losses) on loans and receivables</t>
  </si>
  <si>
    <t>Gains (losses) on available-for-sale financial assets</t>
  </si>
  <si>
    <t>Gains (losses) on financial liabilities at amortised cost</t>
  </si>
  <si>
    <t>Gains (losses) on net monetary position</t>
  </si>
  <si>
    <t>Financial expense</t>
  </si>
  <si>
    <t>Interest and fee expense</t>
  </si>
  <si>
    <t>Interest expense</t>
  </si>
  <si>
    <t>Interest expense on borrowings</t>
  </si>
  <si>
    <t>Interest expense on deposits</t>
  </si>
  <si>
    <t>Interest expense on subordinated debt</t>
  </si>
  <si>
    <t>Fee expense</t>
  </si>
  <si>
    <t>Fee and commission expense on deposits</t>
  </si>
  <si>
    <t>Fee and commission expense on borrowings</t>
  </si>
  <si>
    <t>Other fee and commission expense</t>
  </si>
  <si>
    <t>Other financial expense</t>
  </si>
  <si>
    <t>Net impairment loss, gross loan portfolio</t>
  </si>
  <si>
    <t>Impairment loss (reversal of impairment loss), gross loan portfolio</t>
  </si>
  <si>
    <t>Recovery loan losses</t>
  </si>
  <si>
    <t>Operating expense</t>
  </si>
  <si>
    <t>Personnel expense</t>
  </si>
  <si>
    <t>Depreciation expense</t>
  </si>
  <si>
    <t>Administrative expense</t>
  </si>
  <si>
    <t>Net operating income</t>
  </si>
  <si>
    <t>Non operating income net</t>
  </si>
  <si>
    <t>Net income before taxes and donations</t>
  </si>
  <si>
    <t>Tax expense</t>
  </si>
  <si>
    <t>Net income after taxes before donations</t>
  </si>
  <si>
    <t>Donations</t>
  </si>
  <si>
    <t>Net income after taxes and donations</t>
  </si>
  <si>
    <t>Impairment loss recognised</t>
  </si>
  <si>
    <t>Reversal of impairment loss</t>
  </si>
  <si>
    <t>Other movements on impairment loss allowance</t>
  </si>
  <si>
    <t>Exchange differences on impairment loss</t>
  </si>
  <si>
    <t>Write offs</t>
  </si>
  <si>
    <t>http://www.mixmarket.org/mfi/lapo</t>
  </si>
  <si>
    <t>http://www.lapo-ng.org/</t>
  </si>
  <si>
    <t>LAPO-NGR</t>
  </si>
  <si>
    <t>http://www.kiva.org/about/aboutPartner?id=20</t>
  </si>
  <si>
    <t>Partner</t>
  </si>
  <si>
    <t>Kiva-reported default rate</t>
  </si>
  <si>
    <t>&lt;tr&gt;</t>
  </si>
  <si>
    <t>Manuela Ramos</t>
  </si>
  <si>
    <t>http://www.mixmarket.org/mfi/manuela-ramos</t>
  </si>
  <si>
    <t>http://www.credit.com.kh/</t>
  </si>
  <si>
    <t>http://www.mixmarket.org/mfi/credit</t>
  </si>
  <si>
    <t>http://www.kiva.org/about/aboutPartner?id=9</t>
  </si>
  <si>
    <t>CREDIT</t>
  </si>
  <si>
    <t>http://www.mixmarket.org/mfi/sat</t>
  </si>
  <si>
    <t>http://www.kiva.org/about/aboutPartner?id=88</t>
  </si>
  <si>
    <t>http://www.sinapiaba.com/</t>
  </si>
  <si>
    <t>SAT</t>
  </si>
  <si>
    <t>http://www.kiva.org/about/aboutPartner?id=70</t>
  </si>
  <si>
    <t>http://www.fincaperu.net/</t>
  </si>
  <si>
    <t>http://www.mixmarket.org/mfi/finca</t>
  </si>
  <si>
    <t>FINCA - PER</t>
  </si>
  <si>
    <t>http://www.kiva.org/about/aboutPartner?id=109</t>
  </si>
  <si>
    <t>http://www.kiva.org/about/aboutPartner?id=72</t>
  </si>
  <si>
    <t>http://www.amkcambodia.com/</t>
  </si>
  <si>
    <t>http://www.mixmarket.org/mfi/amk</t>
  </si>
  <si>
    <t>AMK</t>
  </si>
  <si>
    <t>Years</t>
  </si>
  <si>
    <t>MFI has been</t>
  </si>
  <si>
    <t>on KIVA</t>
  </si>
  <si>
    <t>rate</t>
  </si>
  <si>
    <t>MixMarket</t>
  </si>
  <si>
    <t>reported</t>
  </si>
  <si>
    <t>deliquiency</t>
  </si>
  <si>
    <t>Portfolio</t>
  </si>
  <si>
    <t>&gt; 90 days</t>
  </si>
  <si>
    <t xml:space="preserve">at risk </t>
  </si>
  <si>
    <t>at risk</t>
  </si>
  <si>
    <t>&gt; 30 days</t>
  </si>
  <si>
    <t>Number of loans on Kiva</t>
  </si>
  <si>
    <t>Number of loans on Mix</t>
  </si>
  <si>
    <t>Time period</t>
  </si>
  <si>
    <t>Mix-reported default rate over similar time period</t>
  </si>
  <si>
    <t>&lt;.001%</t>
  </si>
  <si>
    <t>http://www.kiva.org/about/aboutPartner?id=102</t>
  </si>
  <si>
    <t>http://www.brac.net/</t>
  </si>
  <si>
    <t>BRAC - TZA</t>
  </si>
  <si>
    <t>http://www.mixmarket.org/mfi/brac-tza</t>
  </si>
  <si>
    <t>http://www.kiva.org/about/aboutPartner?id=16</t>
  </si>
  <si>
    <t>http://www.admic.org/</t>
  </si>
  <si>
    <t>http://www.mixmarket.org/mfi/admic</t>
  </si>
  <si>
    <t>http://www.accion.org/programs/mainclients.asp</t>
  </si>
  <si>
    <t>ADMIC</t>
  </si>
  <si>
    <t>http://www.kiva.org/about/aboutPartner?id=15</t>
  </si>
  <si>
    <t>http://www.spbd.ws/</t>
  </si>
  <si>
    <t>-</t>
  </si>
  <si>
    <t>http://www.mixmarket.org/mfi/spbd</t>
  </si>
  <si>
    <t>SPBD</t>
  </si>
  <si>
    <t>http://www.kiva.org/about/aboutPartner?id=47</t>
  </si>
  <si>
    <t>http://www.microinvest.tj/</t>
  </si>
  <si>
    <t>http://www.mixmarket.org/mfi/mlf-microinvest</t>
  </si>
  <si>
    <t>MLF MicroInvest</t>
  </si>
  <si>
    <t>No reported 2008 loans</t>
  </si>
  <si>
    <t>http://www.kiva.org/about/aboutPartner?id=58</t>
  </si>
  <si>
    <t>http://www.fundacionparaguaya.org.py/</t>
  </si>
  <si>
    <t>http://www.mixmarket.org/mfi/fundaci%C3%B3n-paraguaya/data</t>
  </si>
  <si>
    <t>&lt;em&gt;p&lt;/em&gt;</t>
  </si>
  <si>
    <t># of loans</t>
  </si>
  <si>
    <t>defaulted</t>
  </si>
  <si>
    <t>ended</t>
  </si>
  <si>
    <t>skipped due to no 2008 mixmarket loans data</t>
  </si>
  <si>
    <t>skipped due to no 2008 mixmarket data</t>
  </si>
  <si>
    <t>From Kiva website, partners pages</t>
  </si>
  <si>
    <t>0.115%</t>
  </si>
  <si>
    <t>Start data on Kiva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</si>
</sst>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8"/>
      <color indexed="8"/>
      <name val="Arial"/>
      <family val="2"/>
    </font>
    <font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15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6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3" fillId="0" borderId="0" xfId="20" applyFont="1">
      <alignment/>
      <protection/>
    </xf>
    <xf numFmtId="10" fontId="1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14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Charity scan 2009 06 27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lapo-ng.org/" TargetMode="External" /><Relationship Id="rId2" Type="http://schemas.openxmlformats.org/officeDocument/2006/relationships/hyperlink" Target="http://www.lapo-ng.org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S18"/>
  <sheetViews>
    <sheetView workbookViewId="0" topLeftCell="A1">
      <selection activeCell="I17" sqref="I17"/>
    </sheetView>
  </sheetViews>
  <sheetFormatPr defaultColWidth="9.140625" defaultRowHeight="12.75"/>
  <cols>
    <col min="1" max="1" width="9.140625" style="4" customWidth="1"/>
    <col min="2" max="2" width="9.7109375" style="4" bestFit="1" customWidth="1"/>
    <col min="3" max="16384" width="9.140625" style="4" customWidth="1"/>
  </cols>
  <sheetData>
    <row r="4" spans="1:19" ht="11.25">
      <c r="A4" s="4" t="s">
        <v>369</v>
      </c>
      <c r="B4" s="4" t="s">
        <v>403</v>
      </c>
      <c r="C4" s="4" t="s">
        <v>404</v>
      </c>
      <c r="D4" s="4" t="s">
        <v>438</v>
      </c>
      <c r="E4" s="4" t="s">
        <v>370</v>
      </c>
      <c r="F4" s="4" t="s">
        <v>406</v>
      </c>
      <c r="G4" s="4" t="s">
        <v>430</v>
      </c>
      <c r="K4" s="9" t="s">
        <v>371</v>
      </c>
      <c r="L4" s="9" t="str">
        <f>K4&amp;"&lt;td&gt;"&amp;A4&amp;"&lt;/td&gt;"</f>
        <v>&lt;tr&gt;&lt;td&gt;Partner&lt;/td&gt;</v>
      </c>
      <c r="M4" s="9" t="str">
        <f aca="true" t="shared" si="0" ref="M4:N7">L4&amp;"&lt;td&gt;"&amp;TEXT(B4,"0,000")&amp;"&lt;/td&gt;"</f>
        <v>&lt;tr&gt;&lt;td&gt;Partner&lt;/td&gt;&lt;td&gt;Number of loans on Kiva&lt;/td&gt;</v>
      </c>
      <c r="N4" s="9" t="str">
        <f t="shared" si="0"/>
        <v>&lt;tr&gt;&lt;td&gt;Partner&lt;/td&gt;&lt;td&gt;Number of loans on Kiva&lt;/td&gt;&lt;td&gt;Number of loans on Mix&lt;/td&gt;</v>
      </c>
      <c r="O4" s="9" t="str">
        <f>N4&amp;"&lt;td&gt;"&amp;TEXT(D4,"m/d/yy")&amp;"&lt;/td&gt;"</f>
        <v>&lt;tr&gt;&lt;td&gt;Partner&lt;/td&gt;&lt;td&gt;Number of loans on Kiva&lt;/td&gt;&lt;td&gt;Number of loans on Mix&lt;/td&gt;&lt;td&gt;Start data on Kiva&lt;/td&gt;</v>
      </c>
      <c r="P4" s="9" t="str">
        <f aca="true" t="shared" si="1" ref="P4:R6">O4&amp;"&lt;td&gt;"&amp;TEXT(E4,"0.0%")&amp;"&lt;/td&gt;"</f>
        <v>&lt;tr&gt;&lt;td&gt;Partner&lt;/td&gt;&lt;td&gt;Number of loans on Kiva&lt;/td&gt;&lt;td&gt;Number of loans on Mix&lt;/td&gt;&lt;td&gt;Start data on Kiva&lt;/td&gt;&lt;td&gt;Kiva-reported default rate&lt;/td&gt;</v>
      </c>
      <c r="Q4" s="9" t="str">
        <f t="shared" si="1"/>
        <v>&lt;tr&gt;&lt;td&gt;Partner&lt;/td&gt;&lt;td&gt;Number of loans on Kiva&lt;/td&gt;&lt;td&gt;Number of loans on Mix&lt;/td&gt;&lt;td&gt;Start data on Kiva&lt;/td&gt;&lt;td&gt;Kiva-reported default rate&lt;/td&gt;&lt;td&gt;Mix-reported default rate over similar time period&lt;/td&gt;</v>
      </c>
      <c r="R4" s="9" t="str">
        <f t="shared" si="1"/>
        <v>&lt;tr&gt;&lt;td&gt;Partner&lt;/td&gt;&lt;td&gt;Number of loans on Kiva&lt;/td&gt;&lt;td&gt;Number of loans on Mix&lt;/td&gt;&lt;td&gt;Start data on Kiva&lt;/td&gt;&lt;td&gt;Kiva-reported default rate&lt;/td&gt;&lt;td&gt;Mix-reported default rate over similar time period&lt;/td&gt;&lt;td&gt;&lt;em&gt;p&lt;/em&gt;&lt;/td&gt;</v>
      </c>
      <c r="S4" s="9" t="str">
        <f>SUBSTITUTE(R4,"td&gt;","th&gt;")</f>
        <v>&lt;tr&gt;&lt;th&gt;Partner&lt;/th&gt;&lt;th&gt;Number of loans on Kiva&lt;/th&gt;&lt;th&gt;Number of loans on Mix&lt;/th&gt;&lt;th&gt;Start data on Kiva&lt;/th&gt;&lt;th&gt;Kiva-reported default rate&lt;/th&gt;&lt;th&gt;Mix-reported default rate over similar time period&lt;/th&gt;&lt;th&gt;&lt;em&gt;p&lt;/em&gt;&lt;/th&gt;</v>
      </c>
    </row>
    <row r="5" spans="1:19" ht="11.25">
      <c r="A5" s="4" t="s">
        <v>221</v>
      </c>
      <c r="B5" s="8">
        <f>INDEX(Summary!$N$9:$N$136,MATCH($A5,Summary!$P$9:$P$136,0))</f>
        <v>4493</v>
      </c>
      <c r="C5" s="8">
        <f>INDEX(Summary!$AB$9:$AB$136,MATCH($A5,Summary!$P$9:$P$136,0))</f>
        <v>22306</v>
      </c>
      <c r="D5" s="13">
        <f>INDEX(Summary!$F$9:$F$136,MATCH($A5,Summary!$P$9:$P$136,0))</f>
        <v>39312</v>
      </c>
      <c r="E5" s="6">
        <f>INDEX(Summary!$H$9:$H$136,MATCH($A5,Summary!$P$9:$P$136,0))</f>
        <v>0</v>
      </c>
      <c r="F5" s="6">
        <f>INDEX(Summary!$AW$9:$AW$136,MATCH($A5,Summary!$P$9:$P$136,0))</f>
        <v>0.0039</v>
      </c>
      <c r="G5" s="14" t="s">
        <v>407</v>
      </c>
      <c r="I5" s="6">
        <f aca="true" t="shared" si="2" ref="I5:I14">(1-F5)^B5</f>
        <v>2.3719736639659438E-08</v>
      </c>
      <c r="K5" s="9" t="s">
        <v>371</v>
      </c>
      <c r="L5" s="9" t="str">
        <f>K5&amp;"&lt;td&gt;"&amp;A5&amp;"&lt;/td&gt;"</f>
        <v>&lt;tr&gt;&lt;td&gt;PRISMA&lt;/td&gt;</v>
      </c>
      <c r="M5" s="9" t="str">
        <f t="shared" si="0"/>
        <v>&lt;tr&gt;&lt;td&gt;PRISMA&lt;/td&gt;&lt;td&gt;4,493&lt;/td&gt;</v>
      </c>
      <c r="N5" s="9" t="str">
        <f t="shared" si="0"/>
        <v>&lt;tr&gt;&lt;td&gt;PRISMA&lt;/td&gt;&lt;td&gt;4,493&lt;/td&gt;&lt;td&gt;22,306&lt;/td&gt;</v>
      </c>
      <c r="O5" s="9" t="str">
        <f>N5&amp;"&lt;td&gt;"&amp;TEXT(D5,"m/d/yy")&amp;"&lt;/td&gt;"</f>
        <v>&lt;tr&gt;&lt;td&gt;PRISMA&lt;/td&gt;&lt;td&gt;4,493&lt;/td&gt;&lt;td&gt;22,306&lt;/td&gt;&lt;td&gt;8/18/07&lt;/td&gt;</v>
      </c>
      <c r="P5" s="9" t="str">
        <f t="shared" si="1"/>
        <v>&lt;tr&gt;&lt;td&gt;PRISMA&lt;/td&gt;&lt;td&gt;4,493&lt;/td&gt;&lt;td&gt;22,306&lt;/td&gt;&lt;td&gt;8/18/07&lt;/td&gt;&lt;td&gt;0.0%&lt;/td&gt;</v>
      </c>
      <c r="Q5" s="9" t="str">
        <f t="shared" si="1"/>
        <v>&lt;tr&gt;&lt;td&gt;PRISMA&lt;/td&gt;&lt;td&gt;4,493&lt;/td&gt;&lt;td&gt;22,306&lt;/td&gt;&lt;td&gt;8/18/07&lt;/td&gt;&lt;td&gt;0.0%&lt;/td&gt;&lt;td&gt;0.4%&lt;/td&gt;</v>
      </c>
      <c r="R5" s="9" t="str">
        <f t="shared" si="1"/>
        <v>&lt;tr&gt;&lt;td&gt;PRISMA&lt;/td&gt;&lt;td&gt;4,493&lt;/td&gt;&lt;td&gt;22,306&lt;/td&gt;&lt;td&gt;8/18/07&lt;/td&gt;&lt;td&gt;0.0%&lt;/td&gt;&lt;td&gt;0.4%&lt;/td&gt;&lt;td&gt;&lt;.001%&lt;/td&gt;</v>
      </c>
      <c r="S5" s="9" t="str">
        <f>R5</f>
        <v>&lt;tr&gt;&lt;td&gt;PRISMA&lt;/td&gt;&lt;td&gt;4,493&lt;/td&gt;&lt;td&gt;22,306&lt;/td&gt;&lt;td&gt;8/18/07&lt;/td&gt;&lt;td&gt;0.0%&lt;/td&gt;&lt;td&gt;0.4%&lt;/td&gt;&lt;td&gt;&lt;.001%&lt;/td&gt;</v>
      </c>
    </row>
    <row r="6" spans="1:19" ht="11.25">
      <c r="A6" s="4" t="s">
        <v>367</v>
      </c>
      <c r="B6" s="8">
        <f>INDEX(Summary!$N$9:$N$136,MATCH($A6,Summary!$P$9:$P$136,0))</f>
        <v>3180</v>
      </c>
      <c r="C6" s="8">
        <f>INDEX(Summary!$AB$9:$AB$136,MATCH($A6,Summary!$P$9:$P$136,0))</f>
        <v>329384</v>
      </c>
      <c r="D6" s="13">
        <f>INDEX(Summary!$F$9:$F$136,MATCH($A6,Summary!$P$9:$P$136,0))</f>
        <v>39054</v>
      </c>
      <c r="E6" s="6">
        <f>INDEX(Summary!$H$9:$H$136,MATCH($A6,Summary!$P$9:$P$136,0))</f>
        <v>0</v>
      </c>
      <c r="F6" s="6">
        <f>INDEX(Summary!$AW$9:$AW$136,MATCH($A6,Summary!$P$9:$P$136,0))</f>
        <v>0.004287564362567701</v>
      </c>
      <c r="G6" s="14" t="s">
        <v>407</v>
      </c>
      <c r="I6" s="6">
        <f t="shared" si="2"/>
        <v>1.163860813456321E-06</v>
      </c>
      <c r="K6" s="9" t="s">
        <v>371</v>
      </c>
      <c r="L6" s="9" t="str">
        <f>K6&amp;"&lt;td&gt;"&amp;A6&amp;"&lt;/td&gt;"</f>
        <v>&lt;tr&gt;&lt;td&gt;LAPO-NGR&lt;/td&gt;</v>
      </c>
      <c r="M6" s="9" t="str">
        <f t="shared" si="0"/>
        <v>&lt;tr&gt;&lt;td&gt;LAPO-NGR&lt;/td&gt;&lt;td&gt;3,180&lt;/td&gt;</v>
      </c>
      <c r="N6" s="9" t="str">
        <f t="shared" si="0"/>
        <v>&lt;tr&gt;&lt;td&gt;LAPO-NGR&lt;/td&gt;&lt;td&gt;3,180&lt;/td&gt;&lt;td&gt;329,384&lt;/td&gt;</v>
      </c>
      <c r="O6" s="9" t="str">
        <f aca="true" t="shared" si="3" ref="O6:O14">N6&amp;"&lt;td&gt;"&amp;TEXT(D6,"m/d/yy")&amp;"&lt;/td&gt;"</f>
        <v>&lt;tr&gt;&lt;td&gt;LAPO-NGR&lt;/td&gt;&lt;td&gt;3,180&lt;/td&gt;&lt;td&gt;329,384&lt;/td&gt;&lt;td&gt;12/3/06&lt;/td&gt;</v>
      </c>
      <c r="P6" s="9" t="str">
        <f t="shared" si="1"/>
        <v>&lt;tr&gt;&lt;td&gt;LAPO-NGR&lt;/td&gt;&lt;td&gt;3,180&lt;/td&gt;&lt;td&gt;329,384&lt;/td&gt;&lt;td&gt;12/3/06&lt;/td&gt;&lt;td&gt;0.0%&lt;/td&gt;</v>
      </c>
      <c r="Q6" s="9" t="str">
        <f t="shared" si="1"/>
        <v>&lt;tr&gt;&lt;td&gt;LAPO-NGR&lt;/td&gt;&lt;td&gt;3,180&lt;/td&gt;&lt;td&gt;329,384&lt;/td&gt;&lt;td&gt;12/3/06&lt;/td&gt;&lt;td&gt;0.0%&lt;/td&gt;&lt;td&gt;0.4%&lt;/td&gt;</v>
      </c>
      <c r="R6" s="9" t="str">
        <f t="shared" si="1"/>
        <v>&lt;tr&gt;&lt;td&gt;LAPO-NGR&lt;/td&gt;&lt;td&gt;3,180&lt;/td&gt;&lt;td&gt;329,384&lt;/td&gt;&lt;td&gt;12/3/06&lt;/td&gt;&lt;td&gt;0.0%&lt;/td&gt;&lt;td&gt;0.4%&lt;/td&gt;&lt;td&gt;&lt;.001%&lt;/td&gt;</v>
      </c>
      <c r="S6" s="9" t="str">
        <f aca="true" t="shared" si="4" ref="S6:S14">R6</f>
        <v>&lt;tr&gt;&lt;td&gt;LAPO-NGR&lt;/td&gt;&lt;td&gt;3,180&lt;/td&gt;&lt;td&gt;329,384&lt;/td&gt;&lt;td&gt;12/3/06&lt;/td&gt;&lt;td&gt;0.0%&lt;/td&gt;&lt;td&gt;0.4%&lt;/td&gt;&lt;td&gt;&lt;.001%&lt;/td&gt;</v>
      </c>
    </row>
    <row r="7" spans="1:19" ht="11.25">
      <c r="A7" s="4" t="s">
        <v>372</v>
      </c>
      <c r="B7" s="8">
        <f>INDEX(Summary!$N$9:$N$136,MATCH($A7,Summary!$P$9:$P$136,0))</f>
        <v>3918</v>
      </c>
      <c r="C7" s="8">
        <f>INDEX(Summary!$AB$9:$AB$136,MATCH($A7,Summary!$P$9:$P$136,0))</f>
        <v>16982</v>
      </c>
      <c r="D7" s="13">
        <f>INDEX(Summary!$F$9:$F$136,MATCH($A7,Summary!$P$9:$P$136,0))</f>
        <v>39349</v>
      </c>
      <c r="E7" s="6">
        <f>INDEX(Summary!$H$9:$H$136,MATCH($A7,Summary!$P$9:$P$136,0))</f>
        <v>0</v>
      </c>
      <c r="F7" s="6">
        <f>INDEX(Summary!$AW$9:$AW$136,MATCH($A7,Summary!$P$9:$P$136,0))</f>
        <v>0</v>
      </c>
      <c r="G7" s="14">
        <v>1</v>
      </c>
      <c r="I7" s="6">
        <f t="shared" si="2"/>
        <v>1</v>
      </c>
      <c r="K7" s="9" t="s">
        <v>371</v>
      </c>
      <c r="L7" s="9" t="str">
        <f>K7&amp;"&lt;td&gt;"&amp;A7&amp;"&lt;/td&gt;"</f>
        <v>&lt;tr&gt;&lt;td&gt;Manuela Ramos&lt;/td&gt;</v>
      </c>
      <c r="M7" s="9" t="str">
        <f t="shared" si="0"/>
        <v>&lt;tr&gt;&lt;td&gt;Manuela Ramos&lt;/td&gt;&lt;td&gt;3,918&lt;/td&gt;</v>
      </c>
      <c r="N7" s="9" t="str">
        <f t="shared" si="0"/>
        <v>&lt;tr&gt;&lt;td&gt;Manuela Ramos&lt;/td&gt;&lt;td&gt;3,918&lt;/td&gt;&lt;td&gt;16,982&lt;/td&gt;</v>
      </c>
      <c r="O7" s="9" t="str">
        <f t="shared" si="3"/>
        <v>&lt;tr&gt;&lt;td&gt;Manuela Ramos&lt;/td&gt;&lt;td&gt;3,918&lt;/td&gt;&lt;td&gt;16,982&lt;/td&gt;&lt;td&gt;9/24/07&lt;/td&gt;</v>
      </c>
      <c r="P7" s="9" t="str">
        <f>O7&amp;"&lt;td&gt;"&amp;TEXT(E7,"0.0%")&amp;"&lt;/td&gt;"</f>
        <v>&lt;tr&gt;&lt;td&gt;Manuela Ramos&lt;/td&gt;&lt;td&gt;3,918&lt;/td&gt;&lt;td&gt;16,982&lt;/td&gt;&lt;td&gt;9/24/07&lt;/td&gt;&lt;td&gt;0.0%&lt;/td&gt;</v>
      </c>
      <c r="Q7" s="9" t="str">
        <f>P7&amp;"&lt;td&gt;"&amp;TEXT(F7,"0.0%")&amp;"&lt;/td&gt;"</f>
        <v>&lt;tr&gt;&lt;td&gt;Manuela Ramos&lt;/td&gt;&lt;td&gt;3,918&lt;/td&gt;&lt;td&gt;16,982&lt;/td&gt;&lt;td&gt;9/24/07&lt;/td&gt;&lt;td&gt;0.0%&lt;/td&gt;&lt;td&gt;0.0%&lt;/td&gt;</v>
      </c>
      <c r="R7" s="9" t="str">
        <f>Q7&amp;"&lt;td&gt;"&amp;TEXT(G7,"0%")&amp;"&lt;/td&gt;"</f>
        <v>&lt;tr&gt;&lt;td&gt;Manuela Ramos&lt;/td&gt;&lt;td&gt;3,918&lt;/td&gt;&lt;td&gt;16,982&lt;/td&gt;&lt;td&gt;9/24/07&lt;/td&gt;&lt;td&gt;0.0%&lt;/td&gt;&lt;td&gt;0.0%&lt;/td&gt;&lt;td&gt;100%&lt;/td&gt;</v>
      </c>
      <c r="S7" s="9" t="str">
        <f t="shared" si="4"/>
        <v>&lt;tr&gt;&lt;td&gt;Manuela Ramos&lt;/td&gt;&lt;td&gt;3,918&lt;/td&gt;&lt;td&gt;16,982&lt;/td&gt;&lt;td&gt;9/24/07&lt;/td&gt;&lt;td&gt;0.0%&lt;/td&gt;&lt;td&gt;0.0%&lt;/td&gt;&lt;td&gt;100%&lt;/td&gt;</v>
      </c>
    </row>
    <row r="8" spans="1:19" ht="11.25">
      <c r="A8" s="4" t="s">
        <v>377</v>
      </c>
      <c r="B8" s="8">
        <f>INDEX(Summary!$N$9:$N$136,MATCH($A8,Summary!$P$9:$P$136,0))</f>
        <v>2172</v>
      </c>
      <c r="C8" s="8">
        <f>INDEX(Summary!$AB$9:$AB$136,MATCH($A8,Summary!$P$9:$P$136,0))</f>
        <v>52013</v>
      </c>
      <c r="D8" s="13">
        <f>INDEX(Summary!$F$9:$F$136,MATCH($A8,Summary!$P$9:$P$136,0))</f>
        <v>38871</v>
      </c>
      <c r="E8" s="6">
        <f>INDEX(Summary!$H$9:$H$136,MATCH($A8,Summary!$P$9:$P$136,0))</f>
        <v>0</v>
      </c>
      <c r="F8" s="6">
        <f>INDEX(Summary!$AW$9:$AW$136,MATCH($A8,Summary!$P$9:$P$136,0))</f>
        <v>0.0008878857208774729</v>
      </c>
      <c r="G8" s="14">
        <v>0.14524338430567454</v>
      </c>
      <c r="I8" s="6">
        <f t="shared" si="2"/>
        <v>0.14524338430567454</v>
      </c>
      <c r="K8" s="9" t="s">
        <v>371</v>
      </c>
      <c r="L8" s="9" t="str">
        <f aca="true" t="shared" si="5" ref="L8:L14">K8&amp;"&lt;td&gt;"&amp;A8&amp;"&lt;/td&gt;"</f>
        <v>&lt;tr&gt;&lt;td&gt;CREDIT&lt;/td&gt;</v>
      </c>
      <c r="M8" s="9" t="str">
        <f aca="true" t="shared" si="6" ref="M8:M14">L8&amp;"&lt;td&gt;"&amp;TEXT(B8,"0,000")&amp;"&lt;/td&gt;"</f>
        <v>&lt;tr&gt;&lt;td&gt;CREDIT&lt;/td&gt;&lt;td&gt;2,172&lt;/td&gt;</v>
      </c>
      <c r="N8" s="9" t="str">
        <f aca="true" t="shared" si="7" ref="N8:N14">M8&amp;"&lt;td&gt;"&amp;TEXT(C8,"0,000")&amp;"&lt;/td&gt;"</f>
        <v>&lt;tr&gt;&lt;td&gt;CREDIT&lt;/td&gt;&lt;td&gt;2,172&lt;/td&gt;&lt;td&gt;52,013&lt;/td&gt;</v>
      </c>
      <c r="O8" s="9" t="str">
        <f t="shared" si="3"/>
        <v>&lt;tr&gt;&lt;td&gt;CREDIT&lt;/td&gt;&lt;td&gt;2,172&lt;/td&gt;&lt;td&gt;52,013&lt;/td&gt;&lt;td&gt;6/3/06&lt;/td&gt;</v>
      </c>
      <c r="P8" s="9" t="str">
        <f aca="true" t="shared" si="8" ref="P8:P14">O8&amp;"&lt;td&gt;"&amp;TEXT(E8,"0.0%")&amp;"&lt;/td&gt;"</f>
        <v>&lt;tr&gt;&lt;td&gt;CREDIT&lt;/td&gt;&lt;td&gt;2,172&lt;/td&gt;&lt;td&gt;52,013&lt;/td&gt;&lt;td&gt;6/3/06&lt;/td&gt;&lt;td&gt;0.0%&lt;/td&gt;</v>
      </c>
      <c r="Q8" s="9" t="str">
        <f aca="true" t="shared" si="9" ref="Q8:Q14">P8&amp;"&lt;td&gt;"&amp;TEXT(F8,"0.0%")&amp;"&lt;/td&gt;"</f>
        <v>&lt;tr&gt;&lt;td&gt;CREDIT&lt;/td&gt;&lt;td&gt;2,172&lt;/td&gt;&lt;td&gt;52,013&lt;/td&gt;&lt;td&gt;6/3/06&lt;/td&gt;&lt;td&gt;0.0%&lt;/td&gt;&lt;td&gt;0.1%&lt;/td&gt;</v>
      </c>
      <c r="R8" s="9" t="str">
        <f aca="true" t="shared" si="10" ref="R8:R14">Q8&amp;"&lt;td&gt;"&amp;TEXT(G8,"0%")&amp;"&lt;/td&gt;"</f>
        <v>&lt;tr&gt;&lt;td&gt;CREDIT&lt;/td&gt;&lt;td&gt;2,172&lt;/td&gt;&lt;td&gt;52,013&lt;/td&gt;&lt;td&gt;6/3/06&lt;/td&gt;&lt;td&gt;0.0%&lt;/td&gt;&lt;td&gt;0.1%&lt;/td&gt;&lt;td&gt;15%&lt;/td&gt;</v>
      </c>
      <c r="S8" s="9" t="str">
        <f t="shared" si="4"/>
        <v>&lt;tr&gt;&lt;td&gt;CREDIT&lt;/td&gt;&lt;td&gt;2,172&lt;/td&gt;&lt;td&gt;52,013&lt;/td&gt;&lt;td&gt;6/3/06&lt;/td&gt;&lt;td&gt;0.0%&lt;/td&gt;&lt;td&gt;0.1%&lt;/td&gt;&lt;td&gt;15%&lt;/td&gt;</v>
      </c>
    </row>
    <row r="9" spans="1:19" ht="11.25">
      <c r="A9" s="4" t="s">
        <v>381</v>
      </c>
      <c r="B9" s="8">
        <f>INDEX(Summary!$N$9:$N$136,MATCH($A9,Summary!$P$9:$P$136,0))</f>
        <v>1645</v>
      </c>
      <c r="C9" s="8">
        <f>INDEX(Summary!$AB$9:$AB$136,MATCH($A9,Summary!$P$9:$P$136,0))</f>
        <v>73268</v>
      </c>
      <c r="D9" s="13">
        <f>INDEX(Summary!$F$9:$F$136,MATCH($A9,Summary!$P$9:$P$136,0))</f>
        <v>39423</v>
      </c>
      <c r="E9" s="6">
        <f>INDEX(Summary!$H$9:$H$136,MATCH($A9,Summary!$P$9:$P$136,0))</f>
        <v>0</v>
      </c>
      <c r="F9" s="6">
        <f>INDEX(Summary!$AW$9:$AW$136,MATCH($A9,Summary!$P$9:$P$136,0))</f>
        <v>0</v>
      </c>
      <c r="G9" s="14">
        <v>1</v>
      </c>
      <c r="I9" s="6">
        <f t="shared" si="2"/>
        <v>1</v>
      </c>
      <c r="K9" s="9" t="s">
        <v>371</v>
      </c>
      <c r="L9" s="9" t="str">
        <f t="shared" si="5"/>
        <v>&lt;tr&gt;&lt;td&gt;SAT&lt;/td&gt;</v>
      </c>
      <c r="M9" s="9" t="str">
        <f t="shared" si="6"/>
        <v>&lt;tr&gt;&lt;td&gt;SAT&lt;/td&gt;&lt;td&gt;1,645&lt;/td&gt;</v>
      </c>
      <c r="N9" s="9" t="str">
        <f t="shared" si="7"/>
        <v>&lt;tr&gt;&lt;td&gt;SAT&lt;/td&gt;&lt;td&gt;1,645&lt;/td&gt;&lt;td&gt;73,268&lt;/td&gt;</v>
      </c>
      <c r="O9" s="9" t="str">
        <f t="shared" si="3"/>
        <v>&lt;tr&gt;&lt;td&gt;SAT&lt;/td&gt;&lt;td&gt;1,645&lt;/td&gt;&lt;td&gt;73,268&lt;/td&gt;&lt;td&gt;12/7/07&lt;/td&gt;</v>
      </c>
      <c r="P9" s="9" t="str">
        <f t="shared" si="8"/>
        <v>&lt;tr&gt;&lt;td&gt;SAT&lt;/td&gt;&lt;td&gt;1,645&lt;/td&gt;&lt;td&gt;73,268&lt;/td&gt;&lt;td&gt;12/7/07&lt;/td&gt;&lt;td&gt;0.0%&lt;/td&gt;</v>
      </c>
      <c r="Q9" s="9" t="str">
        <f t="shared" si="9"/>
        <v>&lt;tr&gt;&lt;td&gt;SAT&lt;/td&gt;&lt;td&gt;1,645&lt;/td&gt;&lt;td&gt;73,268&lt;/td&gt;&lt;td&gt;12/7/07&lt;/td&gt;&lt;td&gt;0.0%&lt;/td&gt;&lt;td&gt;0.0%&lt;/td&gt;</v>
      </c>
      <c r="R9" s="9" t="str">
        <f t="shared" si="10"/>
        <v>&lt;tr&gt;&lt;td&gt;SAT&lt;/td&gt;&lt;td&gt;1,645&lt;/td&gt;&lt;td&gt;73,268&lt;/td&gt;&lt;td&gt;12/7/07&lt;/td&gt;&lt;td&gt;0.0%&lt;/td&gt;&lt;td&gt;0.0%&lt;/td&gt;&lt;td&gt;100%&lt;/td&gt;</v>
      </c>
      <c r="S9" s="9" t="str">
        <f t="shared" si="4"/>
        <v>&lt;tr&gt;&lt;td&gt;SAT&lt;/td&gt;&lt;td&gt;1,645&lt;/td&gt;&lt;td&gt;73,268&lt;/td&gt;&lt;td&gt;12/7/07&lt;/td&gt;&lt;td&gt;0.0%&lt;/td&gt;&lt;td&gt;0.0%&lt;/td&gt;&lt;td&gt;100%&lt;/td&gt;</v>
      </c>
    </row>
    <row r="10" spans="1:19" ht="11.25">
      <c r="A10" s="4" t="s">
        <v>385</v>
      </c>
      <c r="B10" s="8">
        <f>INDEX(Summary!$N$9:$N$136,MATCH($A10,Summary!$P$9:$P$136,0))</f>
        <v>2704</v>
      </c>
      <c r="C10" s="8">
        <f>INDEX(Summary!$AB$9:$AB$136,MATCH($A10,Summary!$P$9:$P$136,0))</f>
        <v>13084</v>
      </c>
      <c r="D10" s="13">
        <f>INDEX(Summary!$F$9:$F$136,MATCH($A10,Summary!$P$9:$P$136,0))</f>
        <v>39318</v>
      </c>
      <c r="E10" s="6">
        <f>INDEX(Summary!$H$9:$H$136,MATCH($A10,Summary!$P$9:$P$136,0))</f>
        <v>0</v>
      </c>
      <c r="F10" s="6">
        <f>INDEX(Summary!$AW$9:$AW$136,MATCH($A10,Summary!$P$9:$P$136,0))</f>
        <v>0.0025</v>
      </c>
      <c r="G10" s="14" t="s">
        <v>437</v>
      </c>
      <c r="I10" s="6">
        <f t="shared" si="2"/>
        <v>0.0011494587382525458</v>
      </c>
      <c r="K10" s="9" t="s">
        <v>371</v>
      </c>
      <c r="L10" s="9" t="str">
        <f t="shared" si="5"/>
        <v>&lt;tr&gt;&lt;td&gt;FINCA - PER&lt;/td&gt;</v>
      </c>
      <c r="M10" s="9" t="str">
        <f t="shared" si="6"/>
        <v>&lt;tr&gt;&lt;td&gt;FINCA - PER&lt;/td&gt;&lt;td&gt;2,704&lt;/td&gt;</v>
      </c>
      <c r="N10" s="9" t="str">
        <f t="shared" si="7"/>
        <v>&lt;tr&gt;&lt;td&gt;FINCA - PER&lt;/td&gt;&lt;td&gt;2,704&lt;/td&gt;&lt;td&gt;13,084&lt;/td&gt;</v>
      </c>
      <c r="O10" s="9" t="str">
        <f t="shared" si="3"/>
        <v>&lt;tr&gt;&lt;td&gt;FINCA - PER&lt;/td&gt;&lt;td&gt;2,704&lt;/td&gt;&lt;td&gt;13,084&lt;/td&gt;&lt;td&gt;8/24/07&lt;/td&gt;</v>
      </c>
      <c r="P10" s="9" t="str">
        <f t="shared" si="8"/>
        <v>&lt;tr&gt;&lt;td&gt;FINCA - PER&lt;/td&gt;&lt;td&gt;2,704&lt;/td&gt;&lt;td&gt;13,084&lt;/td&gt;&lt;td&gt;8/24/07&lt;/td&gt;&lt;td&gt;0.0%&lt;/td&gt;</v>
      </c>
      <c r="Q10" s="9" t="str">
        <f t="shared" si="9"/>
        <v>&lt;tr&gt;&lt;td&gt;FINCA - PER&lt;/td&gt;&lt;td&gt;2,704&lt;/td&gt;&lt;td&gt;13,084&lt;/td&gt;&lt;td&gt;8/24/07&lt;/td&gt;&lt;td&gt;0.0%&lt;/td&gt;&lt;td&gt;0.3%&lt;/td&gt;</v>
      </c>
      <c r="R10" s="9" t="str">
        <f t="shared" si="10"/>
        <v>&lt;tr&gt;&lt;td&gt;FINCA - PER&lt;/td&gt;&lt;td&gt;2,704&lt;/td&gt;&lt;td&gt;13,084&lt;/td&gt;&lt;td&gt;8/24/07&lt;/td&gt;&lt;td&gt;0.0%&lt;/td&gt;&lt;td&gt;0.3%&lt;/td&gt;&lt;td&gt;0%&lt;/td&gt;</v>
      </c>
      <c r="S10" s="9" t="str">
        <f t="shared" si="4"/>
        <v>&lt;tr&gt;&lt;td&gt;FINCA - PER&lt;/td&gt;&lt;td&gt;2,704&lt;/td&gt;&lt;td&gt;13,084&lt;/td&gt;&lt;td&gt;8/24/07&lt;/td&gt;&lt;td&gt;0.0%&lt;/td&gt;&lt;td&gt;0.3%&lt;/td&gt;&lt;td&gt;0%&lt;/td&gt;</v>
      </c>
    </row>
    <row r="11" spans="1:19" ht="11.25">
      <c r="A11" s="4" t="s">
        <v>410</v>
      </c>
      <c r="B11" s="8">
        <f>INDEX(Summary!$N$9:$N$136,MATCH($A11,Summary!$P$9:$P$136,0))</f>
        <v>1174</v>
      </c>
      <c r="C11" s="8">
        <f>INDEX(Summary!$AB$9:$AB$136,MATCH($A11,Summary!$P$9:$P$136,0))</f>
        <v>69502</v>
      </c>
      <c r="D11" s="13">
        <f>INDEX(Summary!$F$9:$F$136,MATCH($A11,Summary!$P$9:$P$136,0))</f>
        <v>39469</v>
      </c>
      <c r="E11" s="6">
        <f>INDEX(Summary!$H$9:$H$136,MATCH($A11,Summary!$P$9:$P$136,0))</f>
        <v>0</v>
      </c>
      <c r="F11" s="6">
        <f>INDEX(Summary!$AW$9:$AW$136,MATCH($A11,Summary!$P$9:$P$136,0))</f>
        <v>0.066</v>
      </c>
      <c r="G11" s="14" t="s">
        <v>407</v>
      </c>
      <c r="I11" s="6">
        <f t="shared" si="2"/>
        <v>1.538979001361046E-35</v>
      </c>
      <c r="K11" s="9" t="s">
        <v>371</v>
      </c>
      <c r="L11" s="9" t="str">
        <f t="shared" si="5"/>
        <v>&lt;tr&gt;&lt;td&gt;BRAC - TZA&lt;/td&gt;</v>
      </c>
      <c r="M11" s="9" t="str">
        <f t="shared" si="6"/>
        <v>&lt;tr&gt;&lt;td&gt;BRAC - TZA&lt;/td&gt;&lt;td&gt;1,174&lt;/td&gt;</v>
      </c>
      <c r="N11" s="9" t="str">
        <f t="shared" si="7"/>
        <v>&lt;tr&gt;&lt;td&gt;BRAC - TZA&lt;/td&gt;&lt;td&gt;1,174&lt;/td&gt;&lt;td&gt;69,502&lt;/td&gt;</v>
      </c>
      <c r="O11" s="9" t="str">
        <f t="shared" si="3"/>
        <v>&lt;tr&gt;&lt;td&gt;BRAC - TZA&lt;/td&gt;&lt;td&gt;1,174&lt;/td&gt;&lt;td&gt;69,502&lt;/td&gt;&lt;td&gt;1/22/08&lt;/td&gt;</v>
      </c>
      <c r="P11" s="9" t="str">
        <f t="shared" si="8"/>
        <v>&lt;tr&gt;&lt;td&gt;BRAC - TZA&lt;/td&gt;&lt;td&gt;1,174&lt;/td&gt;&lt;td&gt;69,502&lt;/td&gt;&lt;td&gt;1/22/08&lt;/td&gt;&lt;td&gt;0.0%&lt;/td&gt;</v>
      </c>
      <c r="Q11" s="9" t="str">
        <f t="shared" si="9"/>
        <v>&lt;tr&gt;&lt;td&gt;BRAC - TZA&lt;/td&gt;&lt;td&gt;1,174&lt;/td&gt;&lt;td&gt;69,502&lt;/td&gt;&lt;td&gt;1/22/08&lt;/td&gt;&lt;td&gt;0.0%&lt;/td&gt;&lt;td&gt;6.6%&lt;/td&gt;</v>
      </c>
      <c r="R11" s="9" t="str">
        <f t="shared" si="10"/>
        <v>&lt;tr&gt;&lt;td&gt;BRAC - TZA&lt;/td&gt;&lt;td&gt;1,174&lt;/td&gt;&lt;td&gt;69,502&lt;/td&gt;&lt;td&gt;1/22/08&lt;/td&gt;&lt;td&gt;0.0%&lt;/td&gt;&lt;td&gt;6.6%&lt;/td&gt;&lt;td&gt;&lt;.001%&lt;/td&gt;</v>
      </c>
      <c r="S11" s="9" t="str">
        <f t="shared" si="4"/>
        <v>&lt;tr&gt;&lt;td&gt;BRAC - TZA&lt;/td&gt;&lt;td&gt;1,174&lt;/td&gt;&lt;td&gt;69,502&lt;/td&gt;&lt;td&gt;1/22/08&lt;/td&gt;&lt;td&gt;0.0%&lt;/td&gt;&lt;td&gt;6.6%&lt;/td&gt;&lt;td&gt;&lt;.001%&lt;/td&gt;</v>
      </c>
    </row>
    <row r="12" spans="1:19" ht="11.25">
      <c r="A12" s="4" t="s">
        <v>421</v>
      </c>
      <c r="B12" s="8">
        <f>INDEX(Summary!$N$9:$N$136,MATCH($A12,Summary!$P$9:$P$136,0))</f>
        <v>1863</v>
      </c>
      <c r="C12" s="8">
        <f>INDEX(Summary!$AB$9:$AB$136,MATCH($A12,Summary!$P$9:$P$136,0))</f>
        <v>7816</v>
      </c>
      <c r="D12" s="13">
        <f>INDEX(Summary!$F$9:$F$136,MATCH($A12,Summary!$P$9:$P$136,0))</f>
        <v>38961</v>
      </c>
      <c r="E12" s="6">
        <f>INDEX(Summary!$H$9:$H$136,MATCH($A12,Summary!$P$9:$P$136,0))</f>
        <v>0</v>
      </c>
      <c r="F12" s="6">
        <f>INDEX(Summary!$AW$9:$AW$136,MATCH($A12,Summary!$P$9:$P$136,0))</f>
        <v>0.008170010235414535</v>
      </c>
      <c r="G12" s="14" t="s">
        <v>407</v>
      </c>
      <c r="I12" s="6">
        <f t="shared" si="2"/>
        <v>2.3044662342446833E-07</v>
      </c>
      <c r="K12" s="9" t="s">
        <v>371</v>
      </c>
      <c r="L12" s="9" t="str">
        <f t="shared" si="5"/>
        <v>&lt;tr&gt;&lt;td&gt;SPBD&lt;/td&gt;</v>
      </c>
      <c r="M12" s="9" t="str">
        <f t="shared" si="6"/>
        <v>&lt;tr&gt;&lt;td&gt;SPBD&lt;/td&gt;&lt;td&gt;1,863&lt;/td&gt;</v>
      </c>
      <c r="N12" s="9" t="str">
        <f t="shared" si="7"/>
        <v>&lt;tr&gt;&lt;td&gt;SPBD&lt;/td&gt;&lt;td&gt;1,863&lt;/td&gt;&lt;td&gt;7,816&lt;/td&gt;</v>
      </c>
      <c r="O12" s="9" t="str">
        <f t="shared" si="3"/>
        <v>&lt;tr&gt;&lt;td&gt;SPBD&lt;/td&gt;&lt;td&gt;1,863&lt;/td&gt;&lt;td&gt;7,816&lt;/td&gt;&lt;td&gt;9/1/06&lt;/td&gt;</v>
      </c>
      <c r="P12" s="9" t="str">
        <f t="shared" si="8"/>
        <v>&lt;tr&gt;&lt;td&gt;SPBD&lt;/td&gt;&lt;td&gt;1,863&lt;/td&gt;&lt;td&gt;7,816&lt;/td&gt;&lt;td&gt;9/1/06&lt;/td&gt;&lt;td&gt;0.0%&lt;/td&gt;</v>
      </c>
      <c r="Q12" s="9" t="str">
        <f t="shared" si="9"/>
        <v>&lt;tr&gt;&lt;td&gt;SPBD&lt;/td&gt;&lt;td&gt;1,863&lt;/td&gt;&lt;td&gt;7,816&lt;/td&gt;&lt;td&gt;9/1/06&lt;/td&gt;&lt;td&gt;0.0%&lt;/td&gt;&lt;td&gt;0.8%&lt;/td&gt;</v>
      </c>
      <c r="R12" s="9" t="str">
        <f t="shared" si="10"/>
        <v>&lt;tr&gt;&lt;td&gt;SPBD&lt;/td&gt;&lt;td&gt;1,863&lt;/td&gt;&lt;td&gt;7,816&lt;/td&gt;&lt;td&gt;9/1/06&lt;/td&gt;&lt;td&gt;0.0%&lt;/td&gt;&lt;td&gt;0.8%&lt;/td&gt;&lt;td&gt;&lt;.001%&lt;/td&gt;</v>
      </c>
      <c r="S12" s="9" t="str">
        <f t="shared" si="4"/>
        <v>&lt;tr&gt;&lt;td&gt;SPBD&lt;/td&gt;&lt;td&gt;1,863&lt;/td&gt;&lt;td&gt;7,816&lt;/td&gt;&lt;td&gt;9/1/06&lt;/td&gt;&lt;td&gt;0.0%&lt;/td&gt;&lt;td&gt;0.8%&lt;/td&gt;&lt;td&gt;&lt;.001%&lt;/td&gt;</v>
      </c>
    </row>
    <row r="13" spans="1:19" ht="11.25">
      <c r="A13" s="4" t="s">
        <v>425</v>
      </c>
      <c r="B13" s="8">
        <f>INDEX(Summary!$N$9:$N$136,MATCH($A13,Summary!$P$9:$P$136,0))</f>
        <v>2240</v>
      </c>
      <c r="C13" s="8">
        <f>INDEX(Summary!$AB$9:$AB$136,MATCH($A13,Summary!$P$9:$P$136,0))</f>
        <v>13248</v>
      </c>
      <c r="D13" s="13">
        <f>INDEX(Summary!$F$9:$F$136,MATCH($A13,Summary!$P$9:$P$136,0))</f>
        <v>39178</v>
      </c>
      <c r="E13" s="6">
        <f>INDEX(Summary!$H$9:$H$136,MATCH($A13,Summary!$P$9:$P$136,0))</f>
        <v>0</v>
      </c>
      <c r="F13" s="6">
        <f>INDEX(Summary!$AW$9:$AW$136,MATCH($A13,Summary!$P$9:$P$136,0))</f>
        <v>0.0073</v>
      </c>
      <c r="G13" s="14" t="s">
        <v>407</v>
      </c>
      <c r="I13" s="6">
        <f t="shared" si="2"/>
        <v>7.453650245825715E-08</v>
      </c>
      <c r="K13" s="9" t="s">
        <v>371</v>
      </c>
      <c r="L13" s="9" t="str">
        <f t="shared" si="5"/>
        <v>&lt;tr&gt;&lt;td&gt;MLF MicroInvest&lt;/td&gt;</v>
      </c>
      <c r="M13" s="9" t="str">
        <f t="shared" si="6"/>
        <v>&lt;tr&gt;&lt;td&gt;MLF MicroInvest&lt;/td&gt;&lt;td&gt;2,240&lt;/td&gt;</v>
      </c>
      <c r="N13" s="9" t="str">
        <f t="shared" si="7"/>
        <v>&lt;tr&gt;&lt;td&gt;MLF MicroInvest&lt;/td&gt;&lt;td&gt;2,240&lt;/td&gt;&lt;td&gt;13,248&lt;/td&gt;</v>
      </c>
      <c r="O13" s="9" t="str">
        <f t="shared" si="3"/>
        <v>&lt;tr&gt;&lt;td&gt;MLF MicroInvest&lt;/td&gt;&lt;td&gt;2,240&lt;/td&gt;&lt;td&gt;13,248&lt;/td&gt;&lt;td&gt;4/6/07&lt;/td&gt;</v>
      </c>
      <c r="P13" s="9" t="str">
        <f t="shared" si="8"/>
        <v>&lt;tr&gt;&lt;td&gt;MLF MicroInvest&lt;/td&gt;&lt;td&gt;2,240&lt;/td&gt;&lt;td&gt;13,248&lt;/td&gt;&lt;td&gt;4/6/07&lt;/td&gt;&lt;td&gt;0.0%&lt;/td&gt;</v>
      </c>
      <c r="Q13" s="9" t="str">
        <f t="shared" si="9"/>
        <v>&lt;tr&gt;&lt;td&gt;MLF MicroInvest&lt;/td&gt;&lt;td&gt;2,240&lt;/td&gt;&lt;td&gt;13,248&lt;/td&gt;&lt;td&gt;4/6/07&lt;/td&gt;&lt;td&gt;0.0%&lt;/td&gt;&lt;td&gt;0.7%&lt;/td&gt;</v>
      </c>
      <c r="R13" s="9" t="str">
        <f t="shared" si="10"/>
        <v>&lt;tr&gt;&lt;td&gt;MLF MicroInvest&lt;/td&gt;&lt;td&gt;2,240&lt;/td&gt;&lt;td&gt;13,248&lt;/td&gt;&lt;td&gt;4/6/07&lt;/td&gt;&lt;td&gt;0.0%&lt;/td&gt;&lt;td&gt;0.7%&lt;/td&gt;&lt;td&gt;&lt;.001%&lt;/td&gt;</v>
      </c>
      <c r="S13" s="9" t="str">
        <f t="shared" si="4"/>
        <v>&lt;tr&gt;&lt;td&gt;MLF MicroInvest&lt;/td&gt;&lt;td&gt;2,240&lt;/td&gt;&lt;td&gt;13,248&lt;/td&gt;&lt;td&gt;4/6/07&lt;/td&gt;&lt;td&gt;0.0%&lt;/td&gt;&lt;td&gt;0.7%&lt;/td&gt;&lt;td&gt;&lt;.001%&lt;/td&gt;</v>
      </c>
    </row>
    <row r="14" spans="1:19" ht="11.25">
      <c r="A14" s="4" t="s">
        <v>32</v>
      </c>
      <c r="B14" s="8">
        <f>INDEX(Summary!$N$9:$N$136,MATCH($A14,Summary!$P$9:$P$136,0))</f>
        <v>1956</v>
      </c>
      <c r="C14" s="8">
        <f>INDEX(Summary!$AB$9:$AB$136,MATCH($A14,Summary!$P$9:$P$136,0))</f>
        <v>34222</v>
      </c>
      <c r="D14" s="13">
        <f>INDEX(Summary!$F$9:$F$136,MATCH($A14,Summary!$P$9:$P$136,0))</f>
        <v>39256</v>
      </c>
      <c r="E14" s="6">
        <f>INDEX(Summary!$H$9:$H$136,MATCH($A14,Summary!$P$9:$P$136,0))</f>
        <v>0</v>
      </c>
      <c r="F14" s="6">
        <f>INDEX(Summary!$AW$9:$AW$136,MATCH($A14,Summary!$P$9:$P$136,0))</f>
        <v>0.0238</v>
      </c>
      <c r="G14" s="14" t="s">
        <v>407</v>
      </c>
      <c r="I14" s="6">
        <f t="shared" si="2"/>
        <v>3.450637159743941E-21</v>
      </c>
      <c r="K14" s="9" t="s">
        <v>371</v>
      </c>
      <c r="L14" s="9" t="str">
        <f t="shared" si="5"/>
        <v>&lt;tr&gt;&lt;td&gt;Fundación Paraguaya&lt;/td&gt;</v>
      </c>
      <c r="M14" s="9" t="str">
        <f t="shared" si="6"/>
        <v>&lt;tr&gt;&lt;td&gt;Fundación Paraguaya&lt;/td&gt;&lt;td&gt;1,956&lt;/td&gt;</v>
      </c>
      <c r="N14" s="9" t="str">
        <f t="shared" si="7"/>
        <v>&lt;tr&gt;&lt;td&gt;Fundación Paraguaya&lt;/td&gt;&lt;td&gt;1,956&lt;/td&gt;&lt;td&gt;34,222&lt;/td&gt;</v>
      </c>
      <c r="O14" s="9" t="str">
        <f t="shared" si="3"/>
        <v>&lt;tr&gt;&lt;td&gt;Fundación Paraguaya&lt;/td&gt;&lt;td&gt;1,956&lt;/td&gt;&lt;td&gt;34,222&lt;/td&gt;&lt;td&gt;6/23/07&lt;/td&gt;</v>
      </c>
      <c r="P14" s="9" t="str">
        <f t="shared" si="8"/>
        <v>&lt;tr&gt;&lt;td&gt;Fundación Paraguaya&lt;/td&gt;&lt;td&gt;1,956&lt;/td&gt;&lt;td&gt;34,222&lt;/td&gt;&lt;td&gt;6/23/07&lt;/td&gt;&lt;td&gt;0.0%&lt;/td&gt;</v>
      </c>
      <c r="Q14" s="9" t="str">
        <f t="shared" si="9"/>
        <v>&lt;tr&gt;&lt;td&gt;Fundación Paraguaya&lt;/td&gt;&lt;td&gt;1,956&lt;/td&gt;&lt;td&gt;34,222&lt;/td&gt;&lt;td&gt;6/23/07&lt;/td&gt;&lt;td&gt;0.0%&lt;/td&gt;&lt;td&gt;2.4%&lt;/td&gt;</v>
      </c>
      <c r="R14" s="9" t="str">
        <f t="shared" si="10"/>
        <v>&lt;tr&gt;&lt;td&gt;Fundación Paraguaya&lt;/td&gt;&lt;td&gt;1,956&lt;/td&gt;&lt;td&gt;34,222&lt;/td&gt;&lt;td&gt;6/23/07&lt;/td&gt;&lt;td&gt;0.0%&lt;/td&gt;&lt;td&gt;2.4%&lt;/td&gt;&lt;td&gt;&lt;.001%&lt;/td&gt;</v>
      </c>
      <c r="S14" s="9" t="str">
        <f t="shared" si="4"/>
        <v>&lt;tr&gt;&lt;td&gt;Fundación Paraguaya&lt;/td&gt;&lt;td&gt;1,956&lt;/td&gt;&lt;td&gt;34,222&lt;/td&gt;&lt;td&gt;6/23/07&lt;/td&gt;&lt;td&gt;0.0%&lt;/td&gt;&lt;td&gt;2.4%&lt;/td&gt;&lt;td&gt;&lt;.001%&lt;/td&gt;</v>
      </c>
    </row>
    <row r="15" spans="11:19" ht="11.25">
      <c r="K15" s="9"/>
      <c r="L15" s="9"/>
      <c r="M15" s="9"/>
      <c r="N15" s="9"/>
      <c r="O15" s="9"/>
      <c r="P15" s="9"/>
      <c r="Q15" s="9"/>
      <c r="R15" s="9"/>
      <c r="S15" s="9"/>
    </row>
    <row r="17" spans="1:7" ht="11.25">
      <c r="A17" s="4" t="s">
        <v>390</v>
      </c>
      <c r="B17" s="8">
        <f>INDEX(Summary!$J$9:$J$136,MATCH($A17,Summary!$P$9:$P$136,0))</f>
        <v>3781</v>
      </c>
      <c r="C17" s="8" t="s">
        <v>426</v>
      </c>
      <c r="D17" s="13">
        <f>INDEX(Summary!$BD$9:$BD$136,MATCH($A17,Summary!$P$9:$P$136,0))</f>
        <v>1.5726027397260274</v>
      </c>
      <c r="E17" s="6">
        <f>INDEX(Summary!$H$9:$H$136,MATCH($A17,Summary!$P$9:$P$136,0))</f>
        <v>0</v>
      </c>
      <c r="F17" s="6">
        <f>INDEX(Summary!$AW$9:$AW$136,MATCH($A17,Summary!$P$9:$P$136,0))</f>
        <v>0.0028</v>
      </c>
      <c r="G17" s="14">
        <v>1.1651814887517404E-05</v>
      </c>
    </row>
    <row r="18" spans="1:7" ht="11.25">
      <c r="A18" s="4" t="s">
        <v>416</v>
      </c>
      <c r="B18" s="8">
        <f>INDEX(Summary!$J$9:$J$136,MATCH($A18,Summary!$P$9:$P$136,0))</f>
        <v>3349</v>
      </c>
      <c r="C18" s="8">
        <v>13149</v>
      </c>
      <c r="D18" s="13">
        <f>INDEX(Summary!$BD$9:$BD$136,MATCH($A18,Summary!$P$9:$P$136,0))</f>
        <v>3.0356164383561643</v>
      </c>
      <c r="E18" s="6">
        <f>INDEX(Summary!$H$9:$H$136,MATCH($A18,Summary!$P$9:$P$136,0))</f>
        <v>0</v>
      </c>
      <c r="F18" s="6">
        <f>INDEX(Summary!$AW$9:$AW$136,MATCH($A18,Summary!$P$9:$P$136,0))</f>
        <v>0.0127</v>
      </c>
      <c r="G18" s="14">
        <v>2.5713420971659196E-19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35"/>
  <sheetViews>
    <sheetView workbookViewId="0" topLeftCell="A1">
      <selection activeCell="A2" sqref="A2"/>
    </sheetView>
  </sheetViews>
  <sheetFormatPr defaultColWidth="9.140625" defaultRowHeight="12.75"/>
  <sheetData>
    <row r="1" spans="2:4" ht="12.75">
      <c r="B1">
        <v>2006</v>
      </c>
      <c r="C1">
        <v>2007</v>
      </c>
      <c r="D1">
        <v>2008</v>
      </c>
    </row>
    <row r="2" spans="1:4" ht="12.75">
      <c r="A2" t="s">
        <v>231</v>
      </c>
      <c r="B2" s="3">
        <v>38718</v>
      </c>
      <c r="C2" s="3">
        <v>39083</v>
      </c>
      <c r="D2" s="3">
        <v>39448</v>
      </c>
    </row>
    <row r="3" spans="1:4" ht="12.75">
      <c r="A3" t="s">
        <v>232</v>
      </c>
      <c r="B3" s="3">
        <v>39082</v>
      </c>
      <c r="C3" s="3">
        <v>39447</v>
      </c>
      <c r="D3" s="3">
        <v>39813</v>
      </c>
    </row>
    <row r="4" spans="2:4" ht="12.75">
      <c r="B4" t="s">
        <v>233</v>
      </c>
      <c r="C4" t="s">
        <v>233</v>
      </c>
      <c r="D4" t="s">
        <v>233</v>
      </c>
    </row>
    <row r="5" spans="1:4" ht="12.75">
      <c r="A5" t="s">
        <v>234</v>
      </c>
      <c r="B5" s="2">
        <v>3386129</v>
      </c>
      <c r="C5" s="2">
        <v>12144725</v>
      </c>
      <c r="D5" s="2">
        <v>16154766</v>
      </c>
    </row>
    <row r="6" spans="1:4" ht="12.75">
      <c r="A6" t="s">
        <v>235</v>
      </c>
      <c r="B6">
        <v>13</v>
      </c>
      <c r="C6">
        <v>49</v>
      </c>
      <c r="D6">
        <v>93</v>
      </c>
    </row>
    <row r="7" spans="1:4" ht="12.75">
      <c r="A7" t="s">
        <v>236</v>
      </c>
      <c r="B7">
        <v>67</v>
      </c>
      <c r="C7">
        <v>216</v>
      </c>
      <c r="D7">
        <v>834</v>
      </c>
    </row>
    <row r="8" spans="1:4" ht="12.75">
      <c r="A8" t="s">
        <v>237</v>
      </c>
      <c r="B8" s="1">
        <v>0.9466</v>
      </c>
      <c r="C8" s="1">
        <v>0.3335</v>
      </c>
      <c r="D8" s="1">
        <v>0.4465</v>
      </c>
    </row>
    <row r="9" spans="1:4" ht="12.75">
      <c r="A9" t="s">
        <v>238</v>
      </c>
      <c r="B9">
        <v>0.06</v>
      </c>
      <c r="C9">
        <v>2</v>
      </c>
      <c r="D9">
        <v>1.24</v>
      </c>
    </row>
    <row r="10" spans="1:4" ht="12.75">
      <c r="A10" t="s">
        <v>239</v>
      </c>
      <c r="B10" s="1">
        <v>0.1203</v>
      </c>
      <c r="C10" s="1">
        <v>0.1751</v>
      </c>
      <c r="D10" s="1">
        <v>0.247</v>
      </c>
    </row>
    <row r="11" spans="1:4" ht="12.75">
      <c r="A11" t="s">
        <v>240</v>
      </c>
      <c r="B11" s="1">
        <v>0.0167</v>
      </c>
      <c r="C11" s="1">
        <v>0.0905</v>
      </c>
      <c r="D11" s="1">
        <v>0.1124</v>
      </c>
    </row>
    <row r="12" spans="1:4" ht="12.75">
      <c r="A12" t="s">
        <v>241</v>
      </c>
      <c r="B12" s="1">
        <v>0.1391</v>
      </c>
      <c r="C12" s="1">
        <v>0.5169</v>
      </c>
      <c r="D12" s="1">
        <v>0.455</v>
      </c>
    </row>
    <row r="13" spans="1:4" ht="12.75">
      <c r="A13" t="s">
        <v>242</v>
      </c>
      <c r="B13" s="2">
        <v>5131</v>
      </c>
      <c r="C13" s="2">
        <v>57343</v>
      </c>
      <c r="D13" s="2">
        <v>69502</v>
      </c>
    </row>
    <row r="14" spans="1:4" ht="12.75">
      <c r="A14" t="s">
        <v>243</v>
      </c>
      <c r="B14" s="1">
        <v>1</v>
      </c>
      <c r="C14" s="1">
        <v>1</v>
      </c>
      <c r="D14" s="1">
        <v>0.9991</v>
      </c>
    </row>
    <row r="15" spans="1:4" ht="12.75">
      <c r="A15" t="s">
        <v>244</v>
      </c>
      <c r="B15" s="2">
        <v>5131</v>
      </c>
      <c r="C15" s="2">
        <v>57343</v>
      </c>
      <c r="D15" s="2">
        <v>69502</v>
      </c>
    </row>
    <row r="16" spans="1:4" ht="12.75">
      <c r="A16" t="s">
        <v>245</v>
      </c>
      <c r="B16" s="2">
        <v>470961</v>
      </c>
      <c r="C16" s="2">
        <v>6277033</v>
      </c>
      <c r="D16" s="2">
        <v>7350716</v>
      </c>
    </row>
    <row r="17" spans="1:4" ht="12.75">
      <c r="A17" t="s">
        <v>246</v>
      </c>
      <c r="B17">
        <v>92</v>
      </c>
      <c r="C17">
        <v>109</v>
      </c>
      <c r="D17">
        <v>106</v>
      </c>
    </row>
    <row r="18" spans="1:4" ht="12.75">
      <c r="A18" t="s">
        <v>247</v>
      </c>
      <c r="B18" s="1">
        <v>0.2481</v>
      </c>
      <c r="C18" s="1">
        <v>0.267</v>
      </c>
      <c r="D18" s="1">
        <v>0.258</v>
      </c>
    </row>
    <row r="19" spans="1:4" ht="12.75">
      <c r="A19" t="s">
        <v>248</v>
      </c>
      <c r="B19">
        <v>92</v>
      </c>
      <c r="C19">
        <v>109</v>
      </c>
      <c r="D19">
        <v>106</v>
      </c>
    </row>
    <row r="20" spans="1:4" ht="12.75">
      <c r="A20" t="s">
        <v>249</v>
      </c>
      <c r="B20" s="1">
        <v>0.2481</v>
      </c>
      <c r="C20" s="1">
        <v>0.267</v>
      </c>
      <c r="D20" s="1">
        <v>0.258</v>
      </c>
    </row>
    <row r="21" spans="1:4" ht="12.75">
      <c r="A21" t="s">
        <v>250</v>
      </c>
      <c r="B21">
        <v>0</v>
      </c>
      <c r="C21">
        <v>0</v>
      </c>
      <c r="D21" s="2">
        <v>69502</v>
      </c>
    </row>
    <row r="22" spans="1:4" ht="12.75">
      <c r="A22" t="s">
        <v>251</v>
      </c>
      <c r="B22">
        <v>0</v>
      </c>
      <c r="C22">
        <v>0</v>
      </c>
      <c r="D22" s="2">
        <v>69502</v>
      </c>
    </row>
    <row r="23" spans="1:4" ht="12.75">
      <c r="A23" t="s">
        <v>252</v>
      </c>
      <c r="B23" s="2">
        <v>56668</v>
      </c>
      <c r="C23" s="2">
        <v>1098951</v>
      </c>
      <c r="D23" s="2">
        <v>1815476</v>
      </c>
    </row>
    <row r="24" spans="1:4" ht="12.75">
      <c r="A24" t="s">
        <v>253</v>
      </c>
      <c r="D24">
        <v>26</v>
      </c>
    </row>
    <row r="25" spans="1:4" ht="12.75">
      <c r="A25" t="s">
        <v>254</v>
      </c>
      <c r="D25" s="1">
        <v>0.06</v>
      </c>
    </row>
    <row r="26" spans="1:4" ht="12.75">
      <c r="A26" t="s">
        <v>255</v>
      </c>
      <c r="D26">
        <v>26</v>
      </c>
    </row>
    <row r="27" spans="1:4" ht="12.75">
      <c r="A27" t="s">
        <v>256</v>
      </c>
      <c r="D27">
        <v>0</v>
      </c>
    </row>
    <row r="28" spans="1:4" ht="12.75">
      <c r="A28" t="s">
        <v>257</v>
      </c>
      <c r="C28" s="1">
        <v>-0.0612</v>
      </c>
      <c r="D28" s="1">
        <v>-0.047</v>
      </c>
    </row>
    <row r="29" spans="1:4" ht="12.75">
      <c r="A29" t="s">
        <v>258</v>
      </c>
      <c r="C29" s="1">
        <v>-0.131</v>
      </c>
      <c r="D29" s="1">
        <v>-0.1181</v>
      </c>
    </row>
    <row r="30" spans="1:4" ht="12.75">
      <c r="A30" t="s">
        <v>259</v>
      </c>
      <c r="B30" s="1">
        <v>0.1685</v>
      </c>
      <c r="C30" s="1">
        <v>0.7396</v>
      </c>
      <c r="D30" s="1">
        <v>0.8384</v>
      </c>
    </row>
    <row r="31" spans="1:4" ht="12.75">
      <c r="A31" t="s">
        <v>260</v>
      </c>
      <c r="C31" s="1">
        <v>0.1738</v>
      </c>
      <c r="D31" s="1">
        <v>0.244</v>
      </c>
    </row>
    <row r="32" spans="1:4" ht="12.75">
      <c r="A32" t="s">
        <v>261</v>
      </c>
      <c r="B32" s="1">
        <v>-4.9357</v>
      </c>
      <c r="C32" s="1">
        <v>-0.352</v>
      </c>
      <c r="D32" s="1">
        <v>-0.1927</v>
      </c>
    </row>
    <row r="33" spans="1:4" ht="12.75">
      <c r="A33" t="s">
        <v>262</v>
      </c>
      <c r="C33" s="1">
        <v>0.3502</v>
      </c>
      <c r="D33" s="1">
        <v>0.4744</v>
      </c>
    </row>
    <row r="34" spans="1:4" ht="12.75">
      <c r="A34" t="s">
        <v>263</v>
      </c>
      <c r="C34" s="1">
        <v>0.2615</v>
      </c>
      <c r="D34" s="1">
        <v>0.3776</v>
      </c>
    </row>
    <row r="35" spans="1:4" ht="12.75">
      <c r="A35" t="s">
        <v>264</v>
      </c>
      <c r="C35" s="1">
        <v>0.235</v>
      </c>
      <c r="D35" s="1">
        <v>0.291</v>
      </c>
    </row>
    <row r="36" spans="1:4" ht="12.75">
      <c r="A36" t="s">
        <v>265</v>
      </c>
      <c r="C36" s="1">
        <v>0.0092</v>
      </c>
      <c r="D36" s="1">
        <v>0.079</v>
      </c>
    </row>
    <row r="37" spans="1:4" ht="12.75">
      <c r="A37" t="s">
        <v>266</v>
      </c>
      <c r="C37" s="1">
        <v>0.0224</v>
      </c>
      <c r="D37" s="1">
        <v>0.0375</v>
      </c>
    </row>
    <row r="38" spans="1:4" ht="12.75">
      <c r="A38" t="s">
        <v>267</v>
      </c>
      <c r="C38" s="1">
        <v>0.2034</v>
      </c>
      <c r="D38" s="1">
        <v>0.1745</v>
      </c>
    </row>
    <row r="39" spans="1:4" ht="12.75">
      <c r="A39" t="s">
        <v>268</v>
      </c>
      <c r="C39" s="1">
        <v>0.1097</v>
      </c>
      <c r="D39" s="1">
        <v>0.0953</v>
      </c>
    </row>
    <row r="40" spans="1:4" ht="12.75">
      <c r="A40" t="s">
        <v>269</v>
      </c>
      <c r="C40" s="1">
        <v>0.0936</v>
      </c>
      <c r="D40" s="1">
        <v>0.0792</v>
      </c>
    </row>
    <row r="41" spans="1:4" ht="12.75">
      <c r="A41" t="s">
        <v>270</v>
      </c>
      <c r="C41" s="1">
        <v>0.468</v>
      </c>
      <c r="D41" s="1">
        <v>0.3624</v>
      </c>
    </row>
    <row r="42" spans="1:4" ht="12.75">
      <c r="A42" t="s">
        <v>271</v>
      </c>
      <c r="C42" s="1">
        <v>0.2526</v>
      </c>
      <c r="D42" s="1">
        <v>0.1979</v>
      </c>
    </row>
    <row r="43" spans="1:4" ht="12.75">
      <c r="A43" t="s">
        <v>272</v>
      </c>
      <c r="C43">
        <v>14.69</v>
      </c>
      <c r="D43">
        <v>6.26</v>
      </c>
    </row>
    <row r="44" spans="1:4" ht="12.75">
      <c r="A44" t="s">
        <v>273</v>
      </c>
      <c r="C44">
        <v>51</v>
      </c>
      <c r="D44">
        <v>39</v>
      </c>
    </row>
    <row r="45" spans="1:4" ht="12.75">
      <c r="A45" t="s">
        <v>274</v>
      </c>
      <c r="C45">
        <v>51</v>
      </c>
      <c r="D45">
        <v>39</v>
      </c>
    </row>
    <row r="46" ht="12.75">
      <c r="A46" t="s">
        <v>275</v>
      </c>
    </row>
    <row r="47" spans="1:4" ht="12.75">
      <c r="A47" t="s">
        <v>276</v>
      </c>
      <c r="B47" s="1">
        <v>0</v>
      </c>
      <c r="C47" s="1">
        <v>0.0015</v>
      </c>
      <c r="D47" s="1">
        <v>0.0598</v>
      </c>
    </row>
    <row r="48" spans="1:4" ht="12.75">
      <c r="A48" t="s">
        <v>277</v>
      </c>
      <c r="B48" s="1">
        <v>0</v>
      </c>
      <c r="C48" s="1">
        <v>0</v>
      </c>
      <c r="D48" s="1">
        <v>0.0164</v>
      </c>
    </row>
    <row r="49" spans="1:4" ht="12.75">
      <c r="A49" t="s">
        <v>278</v>
      </c>
      <c r="C49" s="1">
        <v>-0.0004</v>
      </c>
      <c r="D49" s="1">
        <v>0.066</v>
      </c>
    </row>
    <row r="50" spans="1:4" ht="12.75">
      <c r="A50" t="s">
        <v>279</v>
      </c>
      <c r="C50" s="1">
        <v>-0.0004</v>
      </c>
      <c r="D50" s="1">
        <v>0.066</v>
      </c>
    </row>
    <row r="51" spans="1:4" ht="12.75">
      <c r="A51" t="s">
        <v>280</v>
      </c>
      <c r="C51" s="1">
        <v>21.2596</v>
      </c>
      <c r="D51" s="1">
        <v>0.566</v>
      </c>
    </row>
    <row r="52" spans="1:4" ht="12.75">
      <c r="A52" t="s">
        <v>281</v>
      </c>
      <c r="B52" s="1">
        <v>0.8454</v>
      </c>
      <c r="D52" s="1">
        <v>0.5327</v>
      </c>
    </row>
    <row r="53" spans="1:4" ht="12.75">
      <c r="A53" t="s">
        <v>282</v>
      </c>
      <c r="B53" s="2">
        <v>2862530</v>
      </c>
      <c r="D53" s="2">
        <v>8605420</v>
      </c>
    </row>
    <row r="54" spans="1:4" ht="12.75">
      <c r="A54" t="s">
        <v>283</v>
      </c>
      <c r="B54" s="2">
        <v>3609</v>
      </c>
      <c r="C54" s="2">
        <v>117445</v>
      </c>
      <c r="D54" s="2">
        <v>132819</v>
      </c>
    </row>
    <row r="55" ht="12.75">
      <c r="A55" t="s">
        <v>284</v>
      </c>
    </row>
    <row r="56" ht="12.75">
      <c r="A56" t="s">
        <v>285</v>
      </c>
    </row>
    <row r="57" spans="1:3" ht="12.75">
      <c r="A57" t="s">
        <v>286</v>
      </c>
      <c r="B57">
        <v>0</v>
      </c>
      <c r="C57">
        <v>0</v>
      </c>
    </row>
    <row r="58" spans="1:4" ht="12.75">
      <c r="A58" t="s">
        <v>287</v>
      </c>
      <c r="B58" s="2">
        <v>459627</v>
      </c>
      <c r="C58" s="2">
        <v>6076862</v>
      </c>
      <c r="D58" s="2">
        <v>7102086</v>
      </c>
    </row>
    <row r="59" spans="1:4" ht="12.75">
      <c r="A59" t="s">
        <v>288</v>
      </c>
      <c r="B59" s="2">
        <v>11334</v>
      </c>
      <c r="C59" s="2">
        <v>200171</v>
      </c>
      <c r="D59" s="2">
        <v>248630</v>
      </c>
    </row>
    <row r="60" ht="12.75">
      <c r="A60" t="s">
        <v>289</v>
      </c>
    </row>
    <row r="61" ht="12.75">
      <c r="A61" t="s">
        <v>290</v>
      </c>
    </row>
    <row r="62" ht="12.75">
      <c r="A62" t="s">
        <v>291</v>
      </c>
    </row>
    <row r="63" ht="12.75">
      <c r="A63" t="s">
        <v>292</v>
      </c>
    </row>
    <row r="64" spans="1:4" ht="12.75">
      <c r="A64" t="s">
        <v>293</v>
      </c>
      <c r="D64" s="2">
        <v>5907</v>
      </c>
    </row>
    <row r="65" ht="12.75">
      <c r="A65" t="s">
        <v>294</v>
      </c>
    </row>
    <row r="66" spans="1:4" ht="12.75">
      <c r="A66" t="s">
        <v>295</v>
      </c>
      <c r="B66" s="2">
        <v>60363</v>
      </c>
      <c r="C66" s="2">
        <v>174571</v>
      </c>
      <c r="D66" s="2">
        <v>308535</v>
      </c>
    </row>
    <row r="67" spans="1:4" ht="12.75">
      <c r="A67" t="s">
        <v>296</v>
      </c>
      <c r="B67" s="2">
        <v>3386129</v>
      </c>
      <c r="C67" s="2">
        <v>12144725</v>
      </c>
      <c r="D67" s="2">
        <v>16154766</v>
      </c>
    </row>
    <row r="68" spans="1:4" ht="12.75">
      <c r="A68" t="s">
        <v>297</v>
      </c>
      <c r="B68" s="2">
        <v>180950</v>
      </c>
      <c r="C68" s="2">
        <v>8094022</v>
      </c>
      <c r="D68" s="2">
        <v>8941659</v>
      </c>
    </row>
    <row r="69" spans="1:4" ht="12.75">
      <c r="A69" t="s">
        <v>298</v>
      </c>
      <c r="B69" s="2">
        <v>106132</v>
      </c>
      <c r="C69" s="2">
        <v>6941938</v>
      </c>
      <c r="D69" s="2">
        <v>6913217</v>
      </c>
    </row>
    <row r="70" ht="12.75">
      <c r="A70" t="s">
        <v>299</v>
      </c>
    </row>
    <row r="71" spans="1:4" ht="12.75">
      <c r="A71" t="s">
        <v>300</v>
      </c>
      <c r="D71">
        <v>385</v>
      </c>
    </row>
    <row r="72" spans="1:4" ht="12.75">
      <c r="A72" t="s">
        <v>301</v>
      </c>
      <c r="B72" s="2">
        <v>18150</v>
      </c>
      <c r="C72" s="2">
        <v>53134</v>
      </c>
      <c r="D72" s="2">
        <v>212279</v>
      </c>
    </row>
    <row r="73" ht="12.75">
      <c r="A73" t="s">
        <v>302</v>
      </c>
    </row>
    <row r="74" ht="12.75">
      <c r="A74" t="s">
        <v>303</v>
      </c>
    </row>
    <row r="75" spans="1:4" ht="12.75">
      <c r="A75" t="s">
        <v>304</v>
      </c>
      <c r="D75">
        <v>302</v>
      </c>
    </row>
    <row r="76" ht="12.75">
      <c r="A76" t="s">
        <v>305</v>
      </c>
    </row>
    <row r="77" spans="1:4" ht="12.75">
      <c r="A77" t="s">
        <v>306</v>
      </c>
      <c r="B77" s="2">
        <v>3205179</v>
      </c>
      <c r="C77" s="2">
        <v>4050703</v>
      </c>
      <c r="D77" s="2">
        <v>7213107</v>
      </c>
    </row>
    <row r="78" spans="1:3" ht="12.75">
      <c r="A78" t="s">
        <v>307</v>
      </c>
      <c r="B78">
        <v>0</v>
      </c>
      <c r="C78">
        <v>0</v>
      </c>
    </row>
    <row r="79" spans="1:4" ht="12.75">
      <c r="A79" t="s">
        <v>308</v>
      </c>
      <c r="B79" s="2">
        <v>-259871</v>
      </c>
      <c r="C79" s="2">
        <v>1280292</v>
      </c>
      <c r="D79" s="2">
        <v>2884680</v>
      </c>
    </row>
    <row r="80" ht="12.75">
      <c r="A80" t="s">
        <v>309</v>
      </c>
    </row>
    <row r="81" ht="12.75">
      <c r="A81" t="s">
        <v>310</v>
      </c>
    </row>
    <row r="82" spans="1:4" ht="12.75">
      <c r="A82" t="s">
        <v>311</v>
      </c>
      <c r="B82" s="2">
        <v>3465050</v>
      </c>
      <c r="C82" s="2">
        <v>2770411</v>
      </c>
      <c r="D82" s="2">
        <v>4328427</v>
      </c>
    </row>
    <row r="83" spans="1:3" ht="12.75">
      <c r="A83" t="s">
        <v>312</v>
      </c>
      <c r="B83">
        <v>0</v>
      </c>
      <c r="C83">
        <v>0</v>
      </c>
    </row>
    <row r="84" spans="1:3" ht="12.75">
      <c r="A84" t="s">
        <v>313</v>
      </c>
      <c r="B84">
        <v>0</v>
      </c>
      <c r="C84">
        <v>0</v>
      </c>
    </row>
    <row r="85" spans="1:4" ht="12.75">
      <c r="A85" t="s">
        <v>314</v>
      </c>
      <c r="B85" s="2">
        <v>53398</v>
      </c>
      <c r="C85" s="2">
        <v>1349713</v>
      </c>
      <c r="D85" s="2">
        <v>3452696</v>
      </c>
    </row>
    <row r="86" spans="1:4" ht="12.75">
      <c r="A86" t="s">
        <v>315</v>
      </c>
      <c r="B86" s="2">
        <v>53398</v>
      </c>
      <c r="C86" s="2">
        <v>1215380</v>
      </c>
      <c r="D86" s="2">
        <v>3452696</v>
      </c>
    </row>
    <row r="87" spans="1:4" ht="12.75">
      <c r="A87" t="s">
        <v>316</v>
      </c>
      <c r="B87" s="2">
        <v>40771</v>
      </c>
      <c r="C87" s="2">
        <v>1215380</v>
      </c>
      <c r="D87" s="2">
        <v>3264945</v>
      </c>
    </row>
    <row r="88" spans="1:4" ht="12.75">
      <c r="A88" t="s">
        <v>317</v>
      </c>
      <c r="B88" s="2">
        <v>33567</v>
      </c>
      <c r="C88" s="2">
        <v>1181515</v>
      </c>
      <c r="D88" s="2">
        <v>3044835</v>
      </c>
    </row>
    <row r="89" spans="1:4" ht="12.75">
      <c r="A89" t="s">
        <v>318</v>
      </c>
      <c r="B89" s="2">
        <v>7205</v>
      </c>
      <c r="C89" s="2">
        <v>33865</v>
      </c>
      <c r="D89" s="2">
        <v>220110</v>
      </c>
    </row>
    <row r="90" ht="12.75">
      <c r="A90" t="s">
        <v>319</v>
      </c>
    </row>
    <row r="91" spans="1:4" ht="12.75">
      <c r="A91" t="s">
        <v>320</v>
      </c>
      <c r="B91" s="2">
        <v>12627</v>
      </c>
      <c r="C91">
        <v>0</v>
      </c>
      <c r="D91" s="2">
        <v>187751</v>
      </c>
    </row>
    <row r="92" spans="1:4" ht="12.75">
      <c r="A92" t="s">
        <v>321</v>
      </c>
      <c r="B92" s="2">
        <v>12627</v>
      </c>
      <c r="C92">
        <v>0</v>
      </c>
      <c r="D92" s="2">
        <v>187751</v>
      </c>
    </row>
    <row r="93" ht="12.75">
      <c r="A93" t="s">
        <v>322</v>
      </c>
    </row>
    <row r="94" ht="12.75">
      <c r="A94" t="s">
        <v>323</v>
      </c>
    </row>
    <row r="95" ht="12.75">
      <c r="A95" t="s">
        <v>324</v>
      </c>
    </row>
    <row r="96" spans="1:3" ht="12.75">
      <c r="A96" t="s">
        <v>325</v>
      </c>
      <c r="B96">
        <v>0</v>
      </c>
      <c r="C96" s="2">
        <v>134333</v>
      </c>
    </row>
    <row r="97" ht="12.75">
      <c r="A97" t="s">
        <v>326</v>
      </c>
    </row>
    <row r="98" ht="12.75">
      <c r="A98" t="s">
        <v>327</v>
      </c>
    </row>
    <row r="99" ht="12.75">
      <c r="A99" t="s">
        <v>328</v>
      </c>
    </row>
    <row r="100" ht="12.75">
      <c r="A100" t="s">
        <v>329</v>
      </c>
    </row>
    <row r="101" ht="12.75">
      <c r="A101" t="s">
        <v>330</v>
      </c>
    </row>
    <row r="102" ht="12.75">
      <c r="A102" t="s">
        <v>331</v>
      </c>
    </row>
    <row r="103" ht="12.75">
      <c r="A103" t="s">
        <v>332</v>
      </c>
    </row>
    <row r="104" ht="12.75">
      <c r="A104" t="s">
        <v>333</v>
      </c>
    </row>
    <row r="105" ht="12.75">
      <c r="A105" t="s">
        <v>334</v>
      </c>
    </row>
    <row r="106" spans="1:4" ht="12.75">
      <c r="A106" t="s">
        <v>335</v>
      </c>
      <c r="B106">
        <v>0</v>
      </c>
      <c r="C106" s="2">
        <v>71527</v>
      </c>
      <c r="D106" s="2">
        <v>1118342</v>
      </c>
    </row>
    <row r="107" spans="1:4" ht="12.75">
      <c r="A107" t="s">
        <v>336</v>
      </c>
      <c r="B107">
        <v>0</v>
      </c>
      <c r="C107" s="2">
        <v>71527</v>
      </c>
      <c r="D107" s="2">
        <v>1118342</v>
      </c>
    </row>
    <row r="108" spans="1:4" ht="12.75">
      <c r="A108" t="s">
        <v>337</v>
      </c>
      <c r="D108" s="2">
        <v>747127</v>
      </c>
    </row>
    <row r="109" spans="1:4" ht="12.75">
      <c r="A109" t="s">
        <v>338</v>
      </c>
      <c r="D109" s="2">
        <v>747127</v>
      </c>
    </row>
    <row r="110" ht="12.75">
      <c r="A110" t="s">
        <v>339</v>
      </c>
    </row>
    <row r="111" ht="12.75">
      <c r="A111" t="s">
        <v>340</v>
      </c>
    </row>
    <row r="112" spans="1:4" ht="12.75">
      <c r="A112" t="s">
        <v>341</v>
      </c>
      <c r="D112" s="2">
        <v>371215</v>
      </c>
    </row>
    <row r="113" ht="12.75">
      <c r="A113" t="s">
        <v>342</v>
      </c>
    </row>
    <row r="114" spans="1:4" ht="12.75">
      <c r="A114" t="s">
        <v>343</v>
      </c>
      <c r="D114" s="2">
        <v>371215</v>
      </c>
    </row>
    <row r="115" ht="12.75">
      <c r="A115" t="s">
        <v>344</v>
      </c>
    </row>
    <row r="116" spans="1:3" ht="12.75">
      <c r="A116" t="s">
        <v>345</v>
      </c>
      <c r="B116">
        <v>0</v>
      </c>
      <c r="C116">
        <v>0</v>
      </c>
    </row>
    <row r="117" spans="1:4" ht="12.75">
      <c r="A117" t="s">
        <v>346</v>
      </c>
      <c r="B117" s="2">
        <v>11494</v>
      </c>
      <c r="C117" s="2">
        <v>174162</v>
      </c>
      <c r="D117" s="2">
        <v>530338</v>
      </c>
    </row>
    <row r="118" spans="1:4" ht="12.75">
      <c r="A118" t="s">
        <v>347</v>
      </c>
      <c r="B118" s="2">
        <v>11494</v>
      </c>
      <c r="C118" s="2">
        <v>174162</v>
      </c>
      <c r="D118" s="2">
        <v>530338</v>
      </c>
    </row>
    <row r="119" spans="1:3" ht="12.75">
      <c r="A119" t="s">
        <v>348</v>
      </c>
      <c r="B119">
        <v>0</v>
      </c>
      <c r="C119">
        <v>0</v>
      </c>
    </row>
    <row r="120" spans="1:4" ht="12.75">
      <c r="A120" t="s">
        <v>349</v>
      </c>
      <c r="B120" s="2">
        <v>305464</v>
      </c>
      <c r="C120" s="2">
        <v>1579127</v>
      </c>
      <c r="D120" s="2">
        <v>2469299</v>
      </c>
    </row>
    <row r="121" spans="1:4" ht="12.75">
      <c r="A121" t="s">
        <v>350</v>
      </c>
      <c r="B121" s="2">
        <v>98981</v>
      </c>
      <c r="C121" s="2">
        <v>852131</v>
      </c>
      <c r="D121" s="2">
        <v>1348273</v>
      </c>
    </row>
    <row r="122" spans="1:4" ht="12.75">
      <c r="A122" t="s">
        <v>351</v>
      </c>
      <c r="B122" s="2">
        <v>4200</v>
      </c>
      <c r="C122" s="2">
        <v>14001</v>
      </c>
      <c r="D122" s="2">
        <v>31666</v>
      </c>
    </row>
    <row r="123" spans="1:4" ht="12.75">
      <c r="A123" t="s">
        <v>352</v>
      </c>
      <c r="B123" s="2">
        <v>202283</v>
      </c>
      <c r="C123" s="2">
        <v>712995</v>
      </c>
      <c r="D123" s="2">
        <v>1089360</v>
      </c>
    </row>
    <row r="124" spans="1:4" ht="12.75">
      <c r="A124" t="s">
        <v>353</v>
      </c>
      <c r="B124" s="2">
        <v>-263560</v>
      </c>
      <c r="C124" s="2">
        <v>-475104</v>
      </c>
      <c r="D124" s="2">
        <v>-665282</v>
      </c>
    </row>
    <row r="125" spans="1:3" ht="12.75">
      <c r="A125" t="s">
        <v>354</v>
      </c>
      <c r="B125">
        <v>0</v>
      </c>
      <c r="C125">
        <v>0</v>
      </c>
    </row>
    <row r="126" spans="1:4" ht="12.75">
      <c r="A126" t="s">
        <v>355</v>
      </c>
      <c r="B126" s="2">
        <v>-263560</v>
      </c>
      <c r="C126" s="2">
        <v>-475104</v>
      </c>
      <c r="D126" s="2">
        <v>-665282</v>
      </c>
    </row>
    <row r="127" spans="1:3" ht="12.75">
      <c r="A127" t="s">
        <v>356</v>
      </c>
      <c r="B127">
        <v>0</v>
      </c>
      <c r="C127">
        <v>0</v>
      </c>
    </row>
    <row r="128" spans="1:4" ht="12.75">
      <c r="A128" t="s">
        <v>357</v>
      </c>
      <c r="B128" s="2">
        <v>-263560</v>
      </c>
      <c r="C128" s="2">
        <v>-475104</v>
      </c>
      <c r="D128" s="2">
        <v>-665282</v>
      </c>
    </row>
    <row r="129" spans="1:4" ht="12.75">
      <c r="A129" t="s">
        <v>358</v>
      </c>
      <c r="B129" s="2">
        <v>674178</v>
      </c>
      <c r="C129" s="2">
        <v>1662566</v>
      </c>
      <c r="D129" s="2">
        <v>2603207</v>
      </c>
    </row>
    <row r="130" spans="1:4" ht="12.75">
      <c r="A130" t="s">
        <v>359</v>
      </c>
      <c r="B130" s="2">
        <v>410618</v>
      </c>
      <c r="C130" s="2">
        <v>1187462</v>
      </c>
      <c r="D130" s="2">
        <v>1937925</v>
      </c>
    </row>
    <row r="131" spans="1:4" ht="12.75">
      <c r="A131" t="s">
        <v>360</v>
      </c>
      <c r="D131" s="2">
        <v>530337</v>
      </c>
    </row>
    <row r="132" ht="12.75">
      <c r="A132" t="s">
        <v>361</v>
      </c>
    </row>
    <row r="133" ht="12.75">
      <c r="A133" t="s">
        <v>362</v>
      </c>
    </row>
    <row r="134" ht="12.75">
      <c r="A134" t="s">
        <v>363</v>
      </c>
    </row>
    <row r="135" spans="1:4" ht="12.75">
      <c r="A135" t="s">
        <v>364</v>
      </c>
      <c r="B135">
        <v>0</v>
      </c>
      <c r="C135" s="2">
        <v>-1199</v>
      </c>
      <c r="D135" s="2">
        <v>449900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5"/>
  <sheetViews>
    <sheetView workbookViewId="0" topLeftCell="A1">
      <selection activeCell="A1" sqref="A1"/>
    </sheetView>
  </sheetViews>
  <sheetFormatPr defaultColWidth="9.140625" defaultRowHeight="12.75"/>
  <sheetData>
    <row r="1" spans="2:6" ht="12.75">
      <c r="B1">
        <v>2002</v>
      </c>
      <c r="C1">
        <v>2004</v>
      </c>
      <c r="D1">
        <v>2005</v>
      </c>
      <c r="E1">
        <v>2006</v>
      </c>
      <c r="F1">
        <v>2007</v>
      </c>
    </row>
    <row r="2" spans="1:6" ht="12.75">
      <c r="A2" t="s">
        <v>231</v>
      </c>
      <c r="B2" s="3">
        <v>37257</v>
      </c>
      <c r="C2" s="3">
        <v>37987</v>
      </c>
      <c r="D2" s="3">
        <v>38353</v>
      </c>
      <c r="E2" s="3">
        <v>38718</v>
      </c>
      <c r="F2" s="3">
        <v>39083</v>
      </c>
    </row>
    <row r="3" spans="1:6" ht="12.75">
      <c r="A3" t="s">
        <v>232</v>
      </c>
      <c r="B3" s="3">
        <v>37621</v>
      </c>
      <c r="C3" s="3">
        <v>38352</v>
      </c>
      <c r="D3" s="3">
        <v>38717</v>
      </c>
      <c r="E3" s="3">
        <v>39082</v>
      </c>
      <c r="F3" s="3">
        <v>39447</v>
      </c>
    </row>
    <row r="4" spans="2:6" ht="12.75">
      <c r="B4" t="s">
        <v>233</v>
      </c>
      <c r="C4" t="s">
        <v>233</v>
      </c>
      <c r="D4" t="s">
        <v>233</v>
      </c>
      <c r="E4" t="s">
        <v>233</v>
      </c>
      <c r="F4" t="s">
        <v>233</v>
      </c>
    </row>
    <row r="5" spans="1:6" ht="12.75">
      <c r="A5" t="s">
        <v>234</v>
      </c>
      <c r="B5" s="2">
        <v>4953759</v>
      </c>
      <c r="C5" s="2">
        <v>6373455</v>
      </c>
      <c r="D5" s="2">
        <v>8514076</v>
      </c>
      <c r="E5" s="2">
        <v>8045720</v>
      </c>
      <c r="F5" s="2">
        <v>9985654</v>
      </c>
    </row>
    <row r="6" spans="1:6" ht="12.75">
      <c r="A6" t="s">
        <v>235</v>
      </c>
      <c r="C6">
        <v>27</v>
      </c>
      <c r="D6">
        <v>27</v>
      </c>
      <c r="E6">
        <v>28</v>
      </c>
      <c r="F6">
        <v>34</v>
      </c>
    </row>
    <row r="7" spans="1:6" ht="12.75">
      <c r="A7" t="s">
        <v>236</v>
      </c>
      <c r="B7">
        <v>100</v>
      </c>
      <c r="C7">
        <v>142</v>
      </c>
      <c r="D7">
        <v>145</v>
      </c>
      <c r="E7">
        <v>151</v>
      </c>
      <c r="F7">
        <v>154</v>
      </c>
    </row>
    <row r="8" spans="1:6" ht="12.75">
      <c r="A8" t="s">
        <v>237</v>
      </c>
      <c r="B8" s="1">
        <v>0.4557</v>
      </c>
      <c r="C8" s="1">
        <v>0.4242</v>
      </c>
      <c r="D8" s="1">
        <v>0.3672</v>
      </c>
      <c r="E8" s="1">
        <v>0.4074</v>
      </c>
      <c r="F8" s="1">
        <v>0.359</v>
      </c>
    </row>
    <row r="9" spans="1:6" ht="12.75">
      <c r="A9" t="s">
        <v>238</v>
      </c>
      <c r="B9">
        <v>1.19</v>
      </c>
      <c r="C9">
        <v>1.36</v>
      </c>
      <c r="D9">
        <v>1.72</v>
      </c>
      <c r="E9">
        <v>1.45</v>
      </c>
      <c r="F9">
        <v>1.79</v>
      </c>
    </row>
    <row r="10" spans="1:6" ht="12.75">
      <c r="A10" t="s">
        <v>239</v>
      </c>
      <c r="C10" s="1">
        <v>0</v>
      </c>
      <c r="D10" s="1">
        <v>0</v>
      </c>
      <c r="E10" s="1">
        <v>0</v>
      </c>
      <c r="F10" s="1">
        <v>0</v>
      </c>
    </row>
    <row r="11" spans="1:6" ht="12.75">
      <c r="A11" t="s">
        <v>240</v>
      </c>
      <c r="C11" s="1">
        <v>0</v>
      </c>
      <c r="D11" s="1">
        <v>0</v>
      </c>
      <c r="E11" s="1">
        <v>0</v>
      </c>
      <c r="F11" s="1">
        <v>0</v>
      </c>
    </row>
    <row r="12" spans="1:6" ht="12.75">
      <c r="A12" t="s">
        <v>241</v>
      </c>
      <c r="B12" s="1">
        <v>0.6247</v>
      </c>
      <c r="C12" s="1">
        <v>0.6281</v>
      </c>
      <c r="D12" s="1">
        <v>0.5672</v>
      </c>
      <c r="E12" s="1">
        <v>0.6799</v>
      </c>
      <c r="F12" s="1">
        <v>0.614</v>
      </c>
    </row>
    <row r="13" spans="1:6" ht="12.75">
      <c r="A13" t="s">
        <v>242</v>
      </c>
      <c r="B13" s="2">
        <v>6630</v>
      </c>
      <c r="C13" s="2">
        <v>11760</v>
      </c>
      <c r="D13" s="2">
        <v>12652</v>
      </c>
      <c r="E13" s="2">
        <v>14045</v>
      </c>
      <c r="F13" s="2">
        <v>13149</v>
      </c>
    </row>
    <row r="14" spans="1:6" ht="12.75">
      <c r="A14" t="s">
        <v>243</v>
      </c>
      <c r="B14" s="1">
        <v>0.7363</v>
      </c>
      <c r="C14" s="1">
        <v>0.7522</v>
      </c>
      <c r="D14" s="1">
        <v>0.7606</v>
      </c>
      <c r="E14" s="1">
        <v>0.76</v>
      </c>
      <c r="F14" s="1">
        <v>0.7165</v>
      </c>
    </row>
    <row r="15" spans="1:6" ht="12.75">
      <c r="A15" t="s">
        <v>244</v>
      </c>
      <c r="C15" s="2">
        <v>11760</v>
      </c>
      <c r="D15" s="2">
        <v>12652</v>
      </c>
      <c r="E15" s="2">
        <v>14045</v>
      </c>
      <c r="F15" s="2">
        <v>13149</v>
      </c>
    </row>
    <row r="16" spans="1:6" ht="12.75">
      <c r="A16" t="s">
        <v>245</v>
      </c>
      <c r="B16" s="2">
        <v>3094649</v>
      </c>
      <c r="C16" s="2">
        <v>4003120</v>
      </c>
      <c r="D16" s="2">
        <v>4828858</v>
      </c>
      <c r="E16" s="2">
        <v>5470371</v>
      </c>
      <c r="F16" s="2">
        <v>6131373</v>
      </c>
    </row>
    <row r="17" spans="1:6" ht="12.75">
      <c r="A17" t="s">
        <v>246</v>
      </c>
      <c r="B17">
        <v>467</v>
      </c>
      <c r="C17">
        <v>340</v>
      </c>
      <c r="D17">
        <v>382</v>
      </c>
      <c r="E17">
        <v>389</v>
      </c>
      <c r="F17">
        <v>466</v>
      </c>
    </row>
    <row r="18" spans="1:6" ht="12.75">
      <c r="A18" t="s">
        <v>247</v>
      </c>
      <c r="B18" s="1">
        <v>0.0778</v>
      </c>
      <c r="C18" s="1">
        <v>0.0459</v>
      </c>
      <c r="D18" s="1">
        <v>0.0472</v>
      </c>
      <c r="E18" s="1">
        <v>0.0446</v>
      </c>
      <c r="F18" s="1">
        <v>0.0496</v>
      </c>
    </row>
    <row r="19" spans="1:6" ht="12.75">
      <c r="A19" t="s">
        <v>248</v>
      </c>
      <c r="C19">
        <v>340</v>
      </c>
      <c r="D19">
        <v>382</v>
      </c>
      <c r="E19">
        <v>389</v>
      </c>
      <c r="F19">
        <v>466</v>
      </c>
    </row>
    <row r="20" spans="1:6" ht="12.75">
      <c r="A20" t="s">
        <v>249</v>
      </c>
      <c r="C20" s="1">
        <v>0.0459</v>
      </c>
      <c r="D20" s="1">
        <v>0.0472</v>
      </c>
      <c r="E20" s="1">
        <v>0.0446</v>
      </c>
      <c r="F20" s="1">
        <v>0.0496</v>
      </c>
    </row>
    <row r="21" spans="1:6" ht="12.75">
      <c r="A21" t="s">
        <v>250</v>
      </c>
      <c r="B21">
        <v>0</v>
      </c>
      <c r="F21">
        <v>0</v>
      </c>
    </row>
    <row r="22" spans="1:6" ht="12.75">
      <c r="A22" t="s">
        <v>251</v>
      </c>
      <c r="F22">
        <v>0</v>
      </c>
    </row>
    <row r="23" spans="1:6" ht="12.75">
      <c r="A23" t="s">
        <v>252</v>
      </c>
      <c r="C23">
        <v>0</v>
      </c>
      <c r="D23">
        <v>0</v>
      </c>
      <c r="E23">
        <v>0</v>
      </c>
      <c r="F23">
        <v>0</v>
      </c>
    </row>
    <row r="24" ht="12.75">
      <c r="A24" t="s">
        <v>253</v>
      </c>
    </row>
    <row r="25" ht="12.75">
      <c r="A25" t="s">
        <v>254</v>
      </c>
    </row>
    <row r="26" ht="12.75">
      <c r="A26" t="s">
        <v>255</v>
      </c>
    </row>
    <row r="27" ht="12.75">
      <c r="A27" t="s">
        <v>256</v>
      </c>
    </row>
    <row r="28" spans="1:6" ht="12.75">
      <c r="A28" t="s">
        <v>257</v>
      </c>
      <c r="B28" s="1">
        <v>-0.0051</v>
      </c>
      <c r="D28" s="1">
        <v>0.0303</v>
      </c>
      <c r="E28" s="1">
        <v>0.0484</v>
      </c>
      <c r="F28" s="1">
        <v>0.036</v>
      </c>
    </row>
    <row r="29" spans="1:6" ht="12.75">
      <c r="A29" t="s">
        <v>258</v>
      </c>
      <c r="B29" s="1">
        <v>-0.0111</v>
      </c>
      <c r="D29" s="1">
        <v>0.0774</v>
      </c>
      <c r="E29" s="1">
        <v>0.1251</v>
      </c>
      <c r="F29" s="1">
        <v>0.0945</v>
      </c>
    </row>
    <row r="30" spans="1:6" ht="12.75">
      <c r="A30" t="s">
        <v>259</v>
      </c>
      <c r="B30" s="1">
        <v>0.9898</v>
      </c>
      <c r="C30" s="1">
        <v>1.1308</v>
      </c>
      <c r="D30" s="1">
        <v>1.0699</v>
      </c>
      <c r="E30" s="1">
        <v>1.1235</v>
      </c>
      <c r="F30" s="1">
        <v>1.1001</v>
      </c>
    </row>
    <row r="31" spans="1:6" ht="12.75">
      <c r="A31" t="s">
        <v>260</v>
      </c>
      <c r="B31" s="1">
        <v>0.4884</v>
      </c>
      <c r="D31" s="1">
        <v>0.464</v>
      </c>
      <c r="E31" s="1">
        <v>0.4401</v>
      </c>
      <c r="F31" s="1">
        <v>0.3952</v>
      </c>
    </row>
    <row r="32" spans="1:6" ht="12.75">
      <c r="A32" t="s">
        <v>261</v>
      </c>
      <c r="B32" s="1">
        <v>-0.0103</v>
      </c>
      <c r="C32" s="1">
        <v>0.1157</v>
      </c>
      <c r="D32" s="1">
        <v>0.0653</v>
      </c>
      <c r="E32" s="1">
        <v>0.1099</v>
      </c>
      <c r="F32" s="1">
        <v>0.091</v>
      </c>
    </row>
    <row r="33" spans="1:6" ht="12.75">
      <c r="A33" t="s">
        <v>262</v>
      </c>
      <c r="D33" s="1">
        <v>0.7114</v>
      </c>
      <c r="E33" s="1">
        <v>0.6296</v>
      </c>
      <c r="F33" s="1">
        <v>0.5323</v>
      </c>
    </row>
    <row r="34" spans="1:6" ht="12.75">
      <c r="A34" t="s">
        <v>263</v>
      </c>
      <c r="D34" s="1">
        <v>0.6458</v>
      </c>
      <c r="E34" s="1">
        <v>0.5725</v>
      </c>
      <c r="F34" s="1">
        <v>0.4738</v>
      </c>
    </row>
    <row r="35" spans="1:6" ht="12.75">
      <c r="A35" t="s">
        <v>264</v>
      </c>
      <c r="B35" s="1">
        <v>0.4935</v>
      </c>
      <c r="D35" s="1">
        <v>0.4337</v>
      </c>
      <c r="E35" s="1">
        <v>0.3917</v>
      </c>
      <c r="F35" s="1">
        <v>0.3593</v>
      </c>
    </row>
    <row r="36" spans="1:6" ht="12.75">
      <c r="A36" t="s">
        <v>265</v>
      </c>
      <c r="B36" s="1">
        <v>0.0364</v>
      </c>
      <c r="D36" s="1">
        <v>0.0388</v>
      </c>
      <c r="E36" s="1">
        <v>0.0343</v>
      </c>
      <c r="F36" s="1">
        <v>0.0387</v>
      </c>
    </row>
    <row r="37" spans="1:6" ht="12.75">
      <c r="A37" t="s">
        <v>266</v>
      </c>
      <c r="B37" s="1">
        <v>0.0383</v>
      </c>
      <c r="D37" s="1">
        <v>0.0229</v>
      </c>
      <c r="E37" s="1">
        <v>0.0148</v>
      </c>
      <c r="F37" s="1">
        <v>0.0154</v>
      </c>
    </row>
    <row r="38" spans="1:6" ht="12.75">
      <c r="A38" t="s">
        <v>267</v>
      </c>
      <c r="B38" s="1">
        <v>0.4188</v>
      </c>
      <c r="D38" s="1">
        <v>0.372</v>
      </c>
      <c r="E38" s="1">
        <v>0.3426</v>
      </c>
      <c r="F38" s="1">
        <v>0.3052</v>
      </c>
    </row>
    <row r="39" spans="1:6" ht="12.75">
      <c r="A39" t="s">
        <v>268</v>
      </c>
      <c r="D39" s="1">
        <v>0.2366</v>
      </c>
      <c r="E39" s="1">
        <v>0.2261</v>
      </c>
      <c r="F39" s="1">
        <v>0.1881</v>
      </c>
    </row>
    <row r="40" spans="1:6" ht="12.75">
      <c r="A40" t="s">
        <v>269</v>
      </c>
      <c r="D40" s="1">
        <v>0.1354</v>
      </c>
      <c r="E40" s="1">
        <v>0.1165</v>
      </c>
      <c r="F40" s="1">
        <v>0.1171</v>
      </c>
    </row>
    <row r="41" spans="1:6" ht="12.75">
      <c r="A41" t="s">
        <v>270</v>
      </c>
      <c r="B41" s="1">
        <v>0.8143</v>
      </c>
      <c r="D41" s="1">
        <v>0.6271</v>
      </c>
      <c r="E41" s="1">
        <v>0.5509</v>
      </c>
      <c r="F41" s="1">
        <v>0.4743</v>
      </c>
    </row>
    <row r="42" spans="1:6" ht="12.75">
      <c r="A42" t="s">
        <v>271</v>
      </c>
      <c r="D42" s="1">
        <v>0.3989</v>
      </c>
      <c r="E42" s="1">
        <v>0.3636</v>
      </c>
      <c r="F42" s="1">
        <v>0.2923</v>
      </c>
    </row>
    <row r="43" spans="1:6" ht="12.75">
      <c r="A43" t="s">
        <v>272</v>
      </c>
      <c r="D43">
        <v>1.52</v>
      </c>
      <c r="E43">
        <v>1.45</v>
      </c>
      <c r="F43">
        <v>1.18</v>
      </c>
    </row>
    <row r="44" spans="1:6" ht="12.75">
      <c r="A44" t="s">
        <v>273</v>
      </c>
      <c r="B44">
        <v>333</v>
      </c>
      <c r="D44">
        <v>227</v>
      </c>
      <c r="E44">
        <v>213</v>
      </c>
      <c r="F44">
        <v>202</v>
      </c>
    </row>
    <row r="45" spans="1:6" ht="12.75">
      <c r="A45" t="s">
        <v>274</v>
      </c>
      <c r="D45">
        <v>227</v>
      </c>
      <c r="E45">
        <v>213</v>
      </c>
      <c r="F45">
        <v>202</v>
      </c>
    </row>
    <row r="46" ht="12.75">
      <c r="A46" t="s">
        <v>275</v>
      </c>
    </row>
    <row r="47" spans="1:6" ht="12.75">
      <c r="A47" t="s">
        <v>276</v>
      </c>
      <c r="B47" s="1">
        <v>0.2095</v>
      </c>
      <c r="C47" s="1">
        <v>0.07</v>
      </c>
      <c r="D47" s="1">
        <v>0.0545</v>
      </c>
      <c r="E47" s="1">
        <v>0.078</v>
      </c>
      <c r="F47" s="1">
        <v>0.07</v>
      </c>
    </row>
    <row r="48" spans="1:6" ht="12.75">
      <c r="A48" t="s">
        <v>277</v>
      </c>
      <c r="C48" s="1">
        <v>0.0365</v>
      </c>
      <c r="D48" s="1">
        <v>0.0273</v>
      </c>
      <c r="E48" s="1">
        <v>0.0523</v>
      </c>
      <c r="F48" s="1">
        <v>0.0409</v>
      </c>
    </row>
    <row r="49" spans="1:6" ht="12.75">
      <c r="A49" t="s">
        <v>278</v>
      </c>
      <c r="B49" s="1">
        <v>0</v>
      </c>
      <c r="D49" s="1">
        <v>0.0837</v>
      </c>
      <c r="E49" s="1">
        <v>0</v>
      </c>
      <c r="F49" s="1">
        <v>0.0127</v>
      </c>
    </row>
    <row r="50" spans="1:6" ht="12.75">
      <c r="A50" t="s">
        <v>279</v>
      </c>
      <c r="B50" s="1">
        <v>0</v>
      </c>
      <c r="D50" s="1">
        <v>0.0582</v>
      </c>
      <c r="E50" s="1">
        <v>-0.0194</v>
      </c>
      <c r="F50" s="1">
        <v>0.0058</v>
      </c>
    </row>
    <row r="51" spans="1:6" ht="12.75">
      <c r="A51" t="s">
        <v>280</v>
      </c>
      <c r="B51" s="1">
        <v>0.2596</v>
      </c>
      <c r="C51" s="1">
        <v>0.6529</v>
      </c>
      <c r="D51" s="1">
        <v>0.4934</v>
      </c>
      <c r="E51" s="1">
        <v>0.9468</v>
      </c>
      <c r="F51" s="1">
        <v>1.1773</v>
      </c>
    </row>
    <row r="52" spans="1:6" ht="12.75">
      <c r="A52" t="s">
        <v>281</v>
      </c>
      <c r="C52" s="1">
        <v>0.3017</v>
      </c>
      <c r="D52" s="1">
        <v>0.3385</v>
      </c>
      <c r="E52" s="1">
        <v>0.2907</v>
      </c>
      <c r="F52" s="1">
        <v>0.3708</v>
      </c>
    </row>
    <row r="53" spans="1:6" ht="12.75">
      <c r="A53" t="s">
        <v>282</v>
      </c>
      <c r="C53" s="2">
        <v>1922849</v>
      </c>
      <c r="D53" s="2">
        <v>2882220</v>
      </c>
      <c r="E53" s="2">
        <v>2338827</v>
      </c>
      <c r="F53" s="2">
        <v>3702860</v>
      </c>
    </row>
    <row r="54" spans="1:6" ht="12.75">
      <c r="A54" t="s">
        <v>283</v>
      </c>
      <c r="C54" s="2">
        <v>460568</v>
      </c>
      <c r="D54" s="2">
        <v>803951</v>
      </c>
      <c r="E54" s="2">
        <v>502068</v>
      </c>
      <c r="F54" s="2">
        <v>550046</v>
      </c>
    </row>
    <row r="55" ht="12.75">
      <c r="A55" t="s">
        <v>284</v>
      </c>
    </row>
    <row r="56" ht="12.75">
      <c r="A56" t="s">
        <v>285</v>
      </c>
    </row>
    <row r="57" spans="1:6" ht="12.75">
      <c r="A57" t="s">
        <v>286</v>
      </c>
      <c r="C57">
        <v>0</v>
      </c>
      <c r="D57">
        <v>0</v>
      </c>
      <c r="E57">
        <v>0</v>
      </c>
      <c r="F57">
        <v>0</v>
      </c>
    </row>
    <row r="58" spans="1:6" ht="12.75">
      <c r="A58" t="s">
        <v>287</v>
      </c>
      <c r="B58" s="2">
        <v>2926340</v>
      </c>
      <c r="C58" s="2">
        <v>3820056</v>
      </c>
      <c r="D58" s="2">
        <v>4699024</v>
      </c>
      <c r="E58" s="2">
        <v>5066400</v>
      </c>
      <c r="F58" s="2">
        <v>5625873</v>
      </c>
    </row>
    <row r="59" spans="1:6" ht="12.75">
      <c r="A59" t="s">
        <v>288</v>
      </c>
      <c r="B59" s="2">
        <v>168309</v>
      </c>
      <c r="C59" s="2">
        <v>183065</v>
      </c>
      <c r="D59" s="2">
        <v>129833</v>
      </c>
      <c r="E59" s="2">
        <v>403971</v>
      </c>
      <c r="F59" s="2">
        <v>505500</v>
      </c>
    </row>
    <row r="60" ht="12.75">
      <c r="A60" t="s">
        <v>289</v>
      </c>
    </row>
    <row r="61" ht="12.75">
      <c r="A61" t="s">
        <v>290</v>
      </c>
    </row>
    <row r="62" ht="12.75">
      <c r="A62" t="s">
        <v>291</v>
      </c>
    </row>
    <row r="63" ht="12.75">
      <c r="A63" t="s">
        <v>292</v>
      </c>
    </row>
    <row r="64" ht="12.75">
      <c r="A64" t="s">
        <v>293</v>
      </c>
    </row>
    <row r="65" ht="12.75">
      <c r="A65" t="s">
        <v>294</v>
      </c>
    </row>
    <row r="66" spans="1:6" ht="12.75">
      <c r="A66" t="s">
        <v>295</v>
      </c>
      <c r="C66" s="2">
        <v>169982</v>
      </c>
      <c r="D66" s="2">
        <v>128881</v>
      </c>
      <c r="E66" s="2">
        <v>138426</v>
      </c>
      <c r="F66" s="2">
        <v>106874</v>
      </c>
    </row>
    <row r="67" spans="1:6" ht="12.75">
      <c r="A67" t="s">
        <v>296</v>
      </c>
      <c r="B67" s="2">
        <v>4953759</v>
      </c>
      <c r="C67" s="2">
        <v>6373455</v>
      </c>
      <c r="D67" s="2">
        <v>8514076</v>
      </c>
      <c r="E67" s="2">
        <v>8045720</v>
      </c>
      <c r="F67" s="2">
        <v>9985654</v>
      </c>
    </row>
    <row r="68" spans="1:6" ht="12.75">
      <c r="A68" t="s">
        <v>297</v>
      </c>
      <c r="B68" s="2">
        <v>2696272</v>
      </c>
      <c r="C68" s="2">
        <v>3669982</v>
      </c>
      <c r="D68" s="2">
        <v>5387676</v>
      </c>
      <c r="E68" s="2">
        <v>4768217</v>
      </c>
      <c r="F68" s="2">
        <v>6401148</v>
      </c>
    </row>
    <row r="69" spans="1:6" ht="12.75">
      <c r="A69" t="s">
        <v>298</v>
      </c>
      <c r="C69" s="2">
        <v>3217384</v>
      </c>
      <c r="D69" s="2">
        <v>4882785</v>
      </c>
      <c r="E69" s="2">
        <v>4213865</v>
      </c>
      <c r="F69" s="2">
        <v>5613449</v>
      </c>
    </row>
    <row r="70" ht="12.75">
      <c r="A70" t="s">
        <v>299</v>
      </c>
    </row>
    <row r="71" ht="12.75">
      <c r="A71" t="s">
        <v>300</v>
      </c>
    </row>
    <row r="72" spans="1:6" ht="12.75">
      <c r="A72" t="s">
        <v>301</v>
      </c>
      <c r="C72" s="2">
        <v>452599</v>
      </c>
      <c r="D72" s="2">
        <v>504892</v>
      </c>
      <c r="E72" s="2">
        <v>554352</v>
      </c>
      <c r="F72" s="2">
        <v>787700</v>
      </c>
    </row>
    <row r="73" ht="12.75">
      <c r="A73" t="s">
        <v>302</v>
      </c>
    </row>
    <row r="74" ht="12.75">
      <c r="A74" t="s">
        <v>303</v>
      </c>
    </row>
    <row r="75" ht="12.75">
      <c r="A75" t="s">
        <v>304</v>
      </c>
    </row>
    <row r="76" ht="12.75">
      <c r="A76" t="s">
        <v>305</v>
      </c>
    </row>
    <row r="77" spans="1:6" ht="12.75">
      <c r="A77" t="s">
        <v>306</v>
      </c>
      <c r="B77" s="2">
        <v>2257487</v>
      </c>
      <c r="C77" s="2">
        <v>2703473</v>
      </c>
      <c r="D77" s="2">
        <v>3126400</v>
      </c>
      <c r="E77" s="2">
        <v>3277503</v>
      </c>
      <c r="F77" s="2">
        <v>3584505</v>
      </c>
    </row>
    <row r="78" spans="1:6" ht="12.75">
      <c r="A78" t="s">
        <v>307</v>
      </c>
      <c r="C78" s="2">
        <v>719534</v>
      </c>
      <c r="D78" s="2">
        <v>755409</v>
      </c>
      <c r="E78" s="2">
        <v>1672222</v>
      </c>
      <c r="F78" s="2">
        <v>1655362</v>
      </c>
    </row>
    <row r="79" spans="1:6" ht="12.75">
      <c r="A79" t="s">
        <v>308</v>
      </c>
      <c r="C79" s="2">
        <v>1983939</v>
      </c>
      <c r="D79" s="2">
        <v>2370991</v>
      </c>
      <c r="E79" s="2">
        <v>1605281</v>
      </c>
      <c r="F79" s="2">
        <v>1929143</v>
      </c>
    </row>
    <row r="80" ht="12.75">
      <c r="A80" t="s">
        <v>309</v>
      </c>
    </row>
    <row r="81" ht="12.75">
      <c r="A81" t="s">
        <v>310</v>
      </c>
    </row>
    <row r="82" spans="1:6" ht="12.75">
      <c r="A82" t="s">
        <v>311</v>
      </c>
      <c r="C82">
        <v>0</v>
      </c>
      <c r="D82">
        <v>0</v>
      </c>
      <c r="E82">
        <v>0</v>
      </c>
      <c r="F82">
        <v>0</v>
      </c>
    </row>
    <row r="83" spans="1:6" ht="12.75">
      <c r="A83" t="s">
        <v>312</v>
      </c>
      <c r="C83">
        <v>0</v>
      </c>
      <c r="D83">
        <v>0</v>
      </c>
      <c r="E83">
        <v>0</v>
      </c>
      <c r="F83">
        <v>0</v>
      </c>
    </row>
    <row r="84" spans="1:6" ht="12.75">
      <c r="A84" t="s">
        <v>313</v>
      </c>
      <c r="C84">
        <v>0</v>
      </c>
      <c r="D84">
        <v>0</v>
      </c>
      <c r="E84">
        <v>0</v>
      </c>
      <c r="F84">
        <v>0</v>
      </c>
    </row>
    <row r="85" spans="1:6" ht="12.75">
      <c r="A85" t="s">
        <v>314</v>
      </c>
      <c r="B85" s="2">
        <v>2283294</v>
      </c>
      <c r="C85" s="2">
        <v>3096297</v>
      </c>
      <c r="D85" s="2">
        <v>3454140</v>
      </c>
      <c r="E85" s="2">
        <v>3644042</v>
      </c>
      <c r="F85" s="2">
        <v>3563396</v>
      </c>
    </row>
    <row r="86" spans="1:6" ht="12.75">
      <c r="A86" t="s">
        <v>315</v>
      </c>
      <c r="B86" s="2">
        <v>1867412</v>
      </c>
      <c r="C86" s="2">
        <v>2832771</v>
      </c>
      <c r="D86" s="2">
        <v>3279880</v>
      </c>
      <c r="E86" s="2">
        <v>3368426</v>
      </c>
      <c r="F86" s="2">
        <v>3239093</v>
      </c>
    </row>
    <row r="87" spans="1:6" ht="12.75">
      <c r="A87" t="s">
        <v>316</v>
      </c>
      <c r="C87" s="2">
        <v>2560373</v>
      </c>
      <c r="D87" s="2">
        <v>2959705</v>
      </c>
      <c r="E87" s="2">
        <v>3021297</v>
      </c>
      <c r="F87" s="2">
        <v>2969447</v>
      </c>
    </row>
    <row r="88" spans="1:6" ht="12.75">
      <c r="A88" t="s">
        <v>317</v>
      </c>
      <c r="C88" s="2">
        <v>2469091</v>
      </c>
      <c r="D88" s="2">
        <v>2821492</v>
      </c>
      <c r="E88" s="2">
        <v>2895164</v>
      </c>
      <c r="F88" s="2">
        <v>2818053</v>
      </c>
    </row>
    <row r="89" spans="1:6" ht="12.75">
      <c r="A89" t="s">
        <v>318</v>
      </c>
      <c r="C89" s="2">
        <v>91282</v>
      </c>
      <c r="D89" s="2">
        <v>138213</v>
      </c>
      <c r="E89" s="2">
        <v>126132</v>
      </c>
      <c r="F89" s="2">
        <v>151395</v>
      </c>
    </row>
    <row r="90" ht="12.75">
      <c r="A90" t="s">
        <v>319</v>
      </c>
    </row>
    <row r="91" spans="1:6" ht="12.75">
      <c r="A91" t="s">
        <v>320</v>
      </c>
      <c r="C91" s="2">
        <v>272398</v>
      </c>
      <c r="D91" s="2">
        <v>320175</v>
      </c>
      <c r="E91" s="2">
        <v>347129</v>
      </c>
      <c r="F91" s="2">
        <v>269646</v>
      </c>
    </row>
    <row r="92" spans="1:6" ht="12.75">
      <c r="A92" t="s">
        <v>321</v>
      </c>
      <c r="C92" s="2">
        <v>272398</v>
      </c>
      <c r="D92" s="2">
        <v>320175</v>
      </c>
      <c r="E92" s="2">
        <v>347129</v>
      </c>
      <c r="F92" s="2">
        <v>269646</v>
      </c>
    </row>
    <row r="93" ht="12.75">
      <c r="A93" t="s">
        <v>322</v>
      </c>
    </row>
    <row r="94" ht="12.75">
      <c r="A94" t="s">
        <v>323</v>
      </c>
    </row>
    <row r="95" ht="12.75">
      <c r="A95" t="s">
        <v>324</v>
      </c>
    </row>
    <row r="96" spans="1:6" ht="12.75">
      <c r="A96" t="s">
        <v>325</v>
      </c>
      <c r="B96" s="2">
        <v>415882</v>
      </c>
      <c r="C96" s="2">
        <v>263526</v>
      </c>
      <c r="D96" s="2">
        <v>174260</v>
      </c>
      <c r="E96" s="2">
        <v>275616</v>
      </c>
      <c r="F96" s="2">
        <v>324303</v>
      </c>
    </row>
    <row r="97" ht="12.75">
      <c r="A97" t="s">
        <v>326</v>
      </c>
    </row>
    <row r="98" ht="12.75">
      <c r="A98" t="s">
        <v>327</v>
      </c>
    </row>
    <row r="99" ht="12.75">
      <c r="A99" t="s">
        <v>328</v>
      </c>
    </row>
    <row r="100" ht="12.75">
      <c r="A100" t="s">
        <v>329</v>
      </c>
    </row>
    <row r="101" ht="12.75">
      <c r="A101" t="s">
        <v>330</v>
      </c>
    </row>
    <row r="102" ht="12.75">
      <c r="A102" t="s">
        <v>331</v>
      </c>
    </row>
    <row r="103" ht="12.75">
      <c r="A103" t="s">
        <v>332</v>
      </c>
    </row>
    <row r="104" ht="12.75">
      <c r="A104" t="s">
        <v>333</v>
      </c>
    </row>
    <row r="105" ht="12.75">
      <c r="A105" t="s">
        <v>334</v>
      </c>
    </row>
    <row r="106" spans="1:6" ht="12.75">
      <c r="A106" t="s">
        <v>335</v>
      </c>
      <c r="B106" s="2">
        <v>170118</v>
      </c>
      <c r="C106" s="2">
        <v>156915</v>
      </c>
      <c r="D106" s="2">
        <v>288875</v>
      </c>
      <c r="E106" s="2">
        <v>284196</v>
      </c>
      <c r="F106" s="2">
        <v>348714</v>
      </c>
    </row>
    <row r="107" spans="1:6" ht="12.75">
      <c r="A107" t="s">
        <v>336</v>
      </c>
      <c r="C107" s="2">
        <v>156915</v>
      </c>
      <c r="D107" s="2">
        <v>288875</v>
      </c>
      <c r="E107" s="2">
        <v>284196</v>
      </c>
      <c r="F107" s="2">
        <v>348714</v>
      </c>
    </row>
    <row r="108" ht="12.75">
      <c r="A108" t="s">
        <v>337</v>
      </c>
    </row>
    <row r="109" ht="12.75">
      <c r="A109" t="s">
        <v>338</v>
      </c>
    </row>
    <row r="110" ht="12.75">
      <c r="A110" t="s">
        <v>339</v>
      </c>
    </row>
    <row r="111" ht="12.75">
      <c r="A111" t="s">
        <v>340</v>
      </c>
    </row>
    <row r="112" ht="12.75">
      <c r="A112" t="s">
        <v>341</v>
      </c>
    </row>
    <row r="113" ht="12.75">
      <c r="A113" t="s">
        <v>342</v>
      </c>
    </row>
    <row r="114" ht="12.75">
      <c r="A114" t="s">
        <v>343</v>
      </c>
    </row>
    <row r="115" ht="12.75">
      <c r="A115" t="s">
        <v>344</v>
      </c>
    </row>
    <row r="116" spans="1:6" ht="12.75">
      <c r="A116" t="s">
        <v>345</v>
      </c>
      <c r="C116">
        <v>0</v>
      </c>
      <c r="D116">
        <v>0</v>
      </c>
      <c r="E116">
        <v>0</v>
      </c>
      <c r="F116">
        <v>0</v>
      </c>
    </row>
    <row r="117" spans="1:6" ht="12.75">
      <c r="A117" t="s">
        <v>346</v>
      </c>
      <c r="B117" s="2">
        <v>179159</v>
      </c>
      <c r="C117" s="2">
        <v>125318</v>
      </c>
      <c r="D117" s="2">
        <v>170267</v>
      </c>
      <c r="E117" s="2">
        <v>122618</v>
      </c>
      <c r="F117" s="2">
        <v>139232</v>
      </c>
    </row>
    <row r="118" spans="1:6" ht="12.75">
      <c r="A118" t="s">
        <v>347</v>
      </c>
      <c r="C118" s="2">
        <v>241046</v>
      </c>
      <c r="D118" s="2">
        <v>283017</v>
      </c>
      <c r="E118" s="2">
        <v>222477</v>
      </c>
      <c r="F118" s="2">
        <v>178957</v>
      </c>
    </row>
    <row r="119" spans="1:6" ht="12.75">
      <c r="A119" t="s">
        <v>348</v>
      </c>
      <c r="C119" s="2">
        <v>115728</v>
      </c>
      <c r="D119" s="2">
        <v>112750</v>
      </c>
      <c r="E119" s="2">
        <v>99859</v>
      </c>
      <c r="F119" s="2">
        <v>39725</v>
      </c>
    </row>
    <row r="120" spans="1:6" ht="12.75">
      <c r="A120" t="s">
        <v>349</v>
      </c>
      <c r="B120" s="2">
        <v>1957631</v>
      </c>
      <c r="C120" s="2">
        <v>2455851</v>
      </c>
      <c r="D120" s="2">
        <v>2769274</v>
      </c>
      <c r="E120" s="2">
        <v>2836771</v>
      </c>
      <c r="F120" s="2">
        <v>2751300</v>
      </c>
    </row>
    <row r="121" spans="1:6" ht="12.75">
      <c r="A121" t="s">
        <v>350</v>
      </c>
      <c r="C121" s="2">
        <v>1455632</v>
      </c>
      <c r="D121" s="2">
        <v>1761342</v>
      </c>
      <c r="E121" s="2">
        <v>1872269</v>
      </c>
      <c r="F121" s="2">
        <v>1695805</v>
      </c>
    </row>
    <row r="122" spans="1:6" ht="12.75">
      <c r="A122" t="s">
        <v>351</v>
      </c>
      <c r="C122">
        <v>0</v>
      </c>
      <c r="D122">
        <v>0</v>
      </c>
      <c r="E122">
        <v>0</v>
      </c>
      <c r="F122">
        <v>0</v>
      </c>
    </row>
    <row r="123" spans="1:6" ht="12.75">
      <c r="A123" t="s">
        <v>352</v>
      </c>
      <c r="C123" s="2">
        <v>1000219</v>
      </c>
      <c r="D123" s="2">
        <v>1007932</v>
      </c>
      <c r="E123" s="2">
        <v>964502</v>
      </c>
      <c r="F123" s="2">
        <v>1055496</v>
      </c>
    </row>
    <row r="124" spans="1:6" ht="12.75">
      <c r="A124" t="s">
        <v>353</v>
      </c>
      <c r="B124" s="2">
        <v>-23614</v>
      </c>
      <c r="C124" s="2">
        <v>358213</v>
      </c>
      <c r="D124" s="2">
        <v>225725</v>
      </c>
      <c r="E124" s="2">
        <v>400458</v>
      </c>
      <c r="F124" s="2">
        <v>324149</v>
      </c>
    </row>
    <row r="125" spans="1:6" ht="12.75">
      <c r="A125" t="s">
        <v>354</v>
      </c>
      <c r="B125">
        <v>0</v>
      </c>
      <c r="C125" s="2">
        <v>19890</v>
      </c>
      <c r="D125">
        <v>773</v>
      </c>
      <c r="E125">
        <v>661</v>
      </c>
      <c r="F125">
        <v>0</v>
      </c>
    </row>
    <row r="126" spans="1:6" ht="12.75">
      <c r="A126" t="s">
        <v>355</v>
      </c>
      <c r="B126" s="2">
        <v>-23614</v>
      </c>
      <c r="C126" s="2">
        <v>378103</v>
      </c>
      <c r="D126" s="2">
        <v>226498</v>
      </c>
      <c r="E126" s="2">
        <v>401119</v>
      </c>
      <c r="F126" s="2">
        <v>324149</v>
      </c>
    </row>
    <row r="127" spans="1:6" ht="12.75">
      <c r="A127" t="s">
        <v>356</v>
      </c>
      <c r="B127">
        <v>0</v>
      </c>
      <c r="C127">
        <v>0</v>
      </c>
      <c r="D127">
        <v>0</v>
      </c>
      <c r="E127">
        <v>0</v>
      </c>
      <c r="F127">
        <v>0</v>
      </c>
    </row>
    <row r="128" spans="1:6" ht="12.75">
      <c r="A128" t="s">
        <v>357</v>
      </c>
      <c r="B128" s="2">
        <v>-23614</v>
      </c>
      <c r="C128" s="2">
        <v>378103</v>
      </c>
      <c r="D128" s="2">
        <v>226498</v>
      </c>
      <c r="E128" s="2">
        <v>401119</v>
      </c>
      <c r="F128" s="2">
        <v>324149</v>
      </c>
    </row>
    <row r="129" spans="1:6" ht="12.75">
      <c r="A129" t="s">
        <v>358</v>
      </c>
      <c r="B129" s="2">
        <v>307062</v>
      </c>
      <c r="C129">
        <v>0</v>
      </c>
      <c r="D129">
        <v>0</v>
      </c>
      <c r="E129">
        <v>0</v>
      </c>
      <c r="F129">
        <v>0</v>
      </c>
    </row>
    <row r="130" spans="1:6" ht="12.75">
      <c r="A130" t="s">
        <v>359</v>
      </c>
      <c r="B130" s="2">
        <v>283449</v>
      </c>
      <c r="C130" s="2">
        <v>378103</v>
      </c>
      <c r="D130" s="2">
        <v>226498</v>
      </c>
      <c r="E130" s="2">
        <v>401119</v>
      </c>
      <c r="F130" s="2">
        <v>324149</v>
      </c>
    </row>
    <row r="131" ht="12.75">
      <c r="A131" t="s">
        <v>360</v>
      </c>
    </row>
    <row r="132" ht="12.75">
      <c r="A132" t="s">
        <v>361</v>
      </c>
    </row>
    <row r="133" ht="12.75">
      <c r="A133" t="s">
        <v>362</v>
      </c>
    </row>
    <row r="134" ht="12.75">
      <c r="A134" t="s">
        <v>363</v>
      </c>
    </row>
    <row r="135" spans="1:6" ht="12.75">
      <c r="A135" t="s">
        <v>364</v>
      </c>
      <c r="B135">
        <v>0</v>
      </c>
      <c r="C135" s="2">
        <v>197221</v>
      </c>
      <c r="D135" s="2">
        <v>369773</v>
      </c>
      <c r="E135">
        <v>0</v>
      </c>
      <c r="F135" s="2">
        <v>73473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35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2003</v>
      </c>
      <c r="C1">
        <v>2004</v>
      </c>
      <c r="D1">
        <v>2005</v>
      </c>
      <c r="E1">
        <v>2006</v>
      </c>
      <c r="F1">
        <v>2007</v>
      </c>
      <c r="G1">
        <v>2008</v>
      </c>
    </row>
    <row r="2" spans="1:7" ht="12.75">
      <c r="A2" t="s">
        <v>231</v>
      </c>
      <c r="B2" s="3">
        <v>37622</v>
      </c>
      <c r="C2" s="3">
        <v>37987</v>
      </c>
      <c r="D2" s="3">
        <v>38353</v>
      </c>
      <c r="E2" s="3">
        <v>38718</v>
      </c>
      <c r="F2" s="3">
        <v>39083</v>
      </c>
      <c r="G2" s="3">
        <v>39448</v>
      </c>
    </row>
    <row r="3" spans="1:7" ht="12.75">
      <c r="A3" t="s">
        <v>232</v>
      </c>
      <c r="B3" s="3">
        <v>37986</v>
      </c>
      <c r="C3" s="3">
        <v>38352</v>
      </c>
      <c r="D3" s="3">
        <v>38717</v>
      </c>
      <c r="E3" s="3">
        <v>39082</v>
      </c>
      <c r="F3" s="3">
        <v>39447</v>
      </c>
      <c r="G3" s="3">
        <v>39813</v>
      </c>
    </row>
    <row r="4" spans="2:7" ht="12.75">
      <c r="B4" t="s">
        <v>233</v>
      </c>
      <c r="C4" t="s">
        <v>233</v>
      </c>
      <c r="D4" t="s">
        <v>233</v>
      </c>
      <c r="E4" t="s">
        <v>233</v>
      </c>
      <c r="F4" t="s">
        <v>233</v>
      </c>
      <c r="G4" t="s">
        <v>233</v>
      </c>
    </row>
    <row r="5" spans="1:7" ht="12.75">
      <c r="A5" t="s">
        <v>234</v>
      </c>
      <c r="B5" s="2">
        <v>300037</v>
      </c>
      <c r="C5" s="2">
        <v>638591</v>
      </c>
      <c r="D5" s="2">
        <v>752678</v>
      </c>
      <c r="E5" s="2">
        <v>1015063</v>
      </c>
      <c r="F5" s="2">
        <v>1495909</v>
      </c>
      <c r="G5" s="2">
        <v>1221660</v>
      </c>
    </row>
    <row r="6" spans="1:7" ht="12.75">
      <c r="A6" t="s">
        <v>235</v>
      </c>
      <c r="C6">
        <v>1</v>
      </c>
      <c r="D6">
        <v>1</v>
      </c>
      <c r="E6">
        <v>1</v>
      </c>
      <c r="F6">
        <v>1</v>
      </c>
      <c r="G6">
        <v>2</v>
      </c>
    </row>
    <row r="7" spans="1:7" ht="12.75">
      <c r="A7" t="s">
        <v>236</v>
      </c>
      <c r="B7">
        <v>13</v>
      </c>
      <c r="C7">
        <v>13</v>
      </c>
      <c r="D7">
        <v>14</v>
      </c>
      <c r="E7">
        <v>16</v>
      </c>
      <c r="F7">
        <v>16</v>
      </c>
      <c r="G7">
        <v>18</v>
      </c>
    </row>
    <row r="8" spans="1:7" ht="12.75">
      <c r="A8" t="s">
        <v>237</v>
      </c>
      <c r="B8" s="1">
        <v>0.2862</v>
      </c>
      <c r="C8" s="1">
        <v>-1.4259</v>
      </c>
      <c r="D8" s="1">
        <v>-1.1976</v>
      </c>
      <c r="E8" s="1">
        <v>-0.9351</v>
      </c>
      <c r="F8" s="1">
        <v>-0.6235</v>
      </c>
      <c r="G8" s="1">
        <v>-0.6422</v>
      </c>
    </row>
    <row r="9" spans="1:7" ht="12.75">
      <c r="A9" t="s">
        <v>238</v>
      </c>
      <c r="B9">
        <v>2.49</v>
      </c>
      <c r="C9">
        <v>-1.7</v>
      </c>
      <c r="D9">
        <v>-1.83</v>
      </c>
      <c r="E9">
        <v>-2.07</v>
      </c>
      <c r="F9">
        <v>-2.6</v>
      </c>
      <c r="G9">
        <v>-2.56</v>
      </c>
    </row>
    <row r="10" spans="1:7" ht="12.75">
      <c r="A10" t="s">
        <v>239</v>
      </c>
      <c r="C10" s="1">
        <v>0.0319</v>
      </c>
      <c r="D10" s="1">
        <v>0.0205</v>
      </c>
      <c r="E10" s="1">
        <v>0.0363</v>
      </c>
      <c r="F10" s="1">
        <v>0.1267</v>
      </c>
      <c r="G10" s="1">
        <v>0.178</v>
      </c>
    </row>
    <row r="11" spans="1:7" ht="12.75">
      <c r="A11" t="s">
        <v>240</v>
      </c>
      <c r="C11" s="1">
        <v>0.0233</v>
      </c>
      <c r="D11" s="1">
        <v>0.0138</v>
      </c>
      <c r="E11" s="1">
        <v>0.0233</v>
      </c>
      <c r="F11" s="1">
        <v>0.0703</v>
      </c>
      <c r="G11" s="1">
        <v>0.1308</v>
      </c>
    </row>
    <row r="12" spans="1:7" ht="12.75">
      <c r="A12" t="s">
        <v>241</v>
      </c>
      <c r="B12" s="1">
        <v>0.619</v>
      </c>
      <c r="C12" s="1">
        <v>0.7308</v>
      </c>
      <c r="D12" s="1">
        <v>0.6744</v>
      </c>
      <c r="E12" s="1">
        <v>0.6426</v>
      </c>
      <c r="F12" s="1">
        <v>0.5548</v>
      </c>
      <c r="G12" s="1">
        <v>0.7345</v>
      </c>
    </row>
    <row r="13" spans="1:7" ht="12.75">
      <c r="A13" t="s">
        <v>242</v>
      </c>
      <c r="B13" s="2">
        <v>1740</v>
      </c>
      <c r="C13" s="2">
        <v>2993</v>
      </c>
      <c r="D13" s="2">
        <v>2331</v>
      </c>
      <c r="E13" s="2">
        <v>2366</v>
      </c>
      <c r="F13" s="2">
        <v>3654</v>
      </c>
      <c r="G13" s="2">
        <v>4162</v>
      </c>
    </row>
    <row r="14" spans="1:7" ht="12.75">
      <c r="A14" t="s">
        <v>243</v>
      </c>
      <c r="B14" s="1">
        <v>1</v>
      </c>
      <c r="C14" s="1">
        <v>0.6762</v>
      </c>
      <c r="D14" s="1">
        <v>1</v>
      </c>
      <c r="E14" s="1">
        <v>0.9992</v>
      </c>
      <c r="F14" s="1">
        <v>0.9981</v>
      </c>
      <c r="G14" s="1">
        <v>0.9899</v>
      </c>
    </row>
    <row r="15" spans="1:7" ht="12.75">
      <c r="A15" t="s">
        <v>244</v>
      </c>
      <c r="C15" s="2">
        <v>2993</v>
      </c>
      <c r="D15" s="2">
        <v>2331</v>
      </c>
      <c r="E15" s="2">
        <v>2366</v>
      </c>
      <c r="F15" s="2">
        <v>3654</v>
      </c>
      <c r="G15" s="2">
        <v>4162</v>
      </c>
    </row>
    <row r="16" spans="1:7" ht="12.75">
      <c r="A16" t="s">
        <v>245</v>
      </c>
      <c r="B16" s="2">
        <v>185715</v>
      </c>
      <c r="C16" s="2">
        <v>466678</v>
      </c>
      <c r="D16" s="2">
        <v>507625</v>
      </c>
      <c r="E16" s="2">
        <v>652318</v>
      </c>
      <c r="F16" s="2">
        <v>829939</v>
      </c>
      <c r="G16" s="2">
        <v>897312</v>
      </c>
    </row>
    <row r="17" spans="1:7" ht="12.75">
      <c r="A17" t="s">
        <v>246</v>
      </c>
      <c r="B17">
        <v>107</v>
      </c>
      <c r="C17">
        <v>156</v>
      </c>
      <c r="D17">
        <v>218</v>
      </c>
      <c r="E17">
        <v>276</v>
      </c>
      <c r="F17">
        <v>227</v>
      </c>
      <c r="G17">
        <v>216</v>
      </c>
    </row>
    <row r="18" spans="1:7" ht="12.75">
      <c r="A18" t="s">
        <v>247</v>
      </c>
      <c r="B18" s="1">
        <v>0.0667</v>
      </c>
      <c r="C18" s="1">
        <v>0.0821</v>
      </c>
      <c r="D18" s="1">
        <v>0.1004</v>
      </c>
      <c r="E18" s="1">
        <v>0.1135</v>
      </c>
      <c r="F18" s="1">
        <v>0.0841</v>
      </c>
      <c r="G18" s="1">
        <v>0.0799</v>
      </c>
    </row>
    <row r="19" spans="1:7" ht="12.75">
      <c r="A19" t="s">
        <v>248</v>
      </c>
      <c r="C19">
        <v>156</v>
      </c>
      <c r="D19">
        <v>218</v>
      </c>
      <c r="E19">
        <v>276</v>
      </c>
      <c r="F19">
        <v>227</v>
      </c>
      <c r="G19">
        <v>216</v>
      </c>
    </row>
    <row r="20" spans="1:7" ht="12.75">
      <c r="A20" t="s">
        <v>249</v>
      </c>
      <c r="C20" s="1">
        <v>0.0821</v>
      </c>
      <c r="D20" s="1">
        <v>0.1004</v>
      </c>
      <c r="E20" s="1">
        <v>0.1135</v>
      </c>
      <c r="F20" s="1">
        <v>0.0841</v>
      </c>
      <c r="G20" s="1">
        <v>0.0799</v>
      </c>
    </row>
    <row r="21" spans="1:7" ht="12.75">
      <c r="A21" t="s">
        <v>250</v>
      </c>
      <c r="B21">
        <v>0</v>
      </c>
      <c r="C21">
        <v>687</v>
      </c>
      <c r="D21" s="2">
        <v>1686</v>
      </c>
      <c r="E21" s="2">
        <v>2287</v>
      </c>
      <c r="F21" s="2">
        <v>4526</v>
      </c>
      <c r="G21" s="2">
        <v>5995</v>
      </c>
    </row>
    <row r="22" spans="1:7" ht="12.75">
      <c r="A22" t="s">
        <v>251</v>
      </c>
      <c r="C22">
        <v>687</v>
      </c>
      <c r="D22" s="2">
        <v>1686</v>
      </c>
      <c r="E22" s="2">
        <v>2287</v>
      </c>
      <c r="F22" s="2">
        <v>4526</v>
      </c>
      <c r="G22" s="2">
        <v>5995</v>
      </c>
    </row>
    <row r="23" spans="1:7" ht="12.75">
      <c r="A23" t="s">
        <v>252</v>
      </c>
      <c r="C23" s="2">
        <v>14873</v>
      </c>
      <c r="D23" s="2">
        <v>10386</v>
      </c>
      <c r="E23" s="2">
        <v>23674</v>
      </c>
      <c r="F23" s="2">
        <v>105126</v>
      </c>
      <c r="G23" s="2">
        <v>159759</v>
      </c>
    </row>
    <row r="24" spans="1:7" ht="12.75">
      <c r="A24" t="s">
        <v>253</v>
      </c>
      <c r="C24">
        <v>22</v>
      </c>
      <c r="D24">
        <v>6</v>
      </c>
      <c r="E24">
        <v>10</v>
      </c>
      <c r="F24">
        <v>23</v>
      </c>
      <c r="G24">
        <v>27</v>
      </c>
    </row>
    <row r="25" spans="1:7" ht="12.75">
      <c r="A25" t="s">
        <v>254</v>
      </c>
      <c r="C25" s="1">
        <v>0.01</v>
      </c>
      <c r="D25" s="1">
        <v>0</v>
      </c>
      <c r="E25" s="1">
        <v>0</v>
      </c>
      <c r="F25" s="1">
        <v>0.01</v>
      </c>
      <c r="G25" s="1">
        <v>0.01</v>
      </c>
    </row>
    <row r="26" spans="1:7" ht="12.75">
      <c r="A26" t="s">
        <v>255</v>
      </c>
      <c r="C26">
        <v>22</v>
      </c>
      <c r="D26">
        <v>6</v>
      </c>
      <c r="E26">
        <v>10</v>
      </c>
      <c r="F26">
        <v>23</v>
      </c>
      <c r="G26">
        <v>27</v>
      </c>
    </row>
    <row r="27" spans="1:7" ht="12.75">
      <c r="A27" t="s">
        <v>256</v>
      </c>
      <c r="C27">
        <v>0</v>
      </c>
      <c r="D27">
        <v>0</v>
      </c>
      <c r="E27">
        <v>0</v>
      </c>
      <c r="F27">
        <v>0</v>
      </c>
      <c r="G27">
        <v>0</v>
      </c>
    </row>
    <row r="28" spans="1:7" ht="12.75">
      <c r="A28" t="s">
        <v>257</v>
      </c>
      <c r="B28" s="1">
        <v>-0.6135</v>
      </c>
      <c r="C28" s="1">
        <v>-0.1513</v>
      </c>
      <c r="D28" s="1">
        <v>-0.0937</v>
      </c>
      <c r="E28" s="1">
        <v>-0.0523</v>
      </c>
      <c r="F28" s="1">
        <v>0.0149</v>
      </c>
      <c r="G28" s="1">
        <v>0.0536</v>
      </c>
    </row>
    <row r="29" spans="1:7" ht="12.75">
      <c r="A29" t="s">
        <v>258</v>
      </c>
      <c r="B29" s="1">
        <v>-1.6521</v>
      </c>
      <c r="C29" s="1">
        <v>0.1722</v>
      </c>
      <c r="D29" s="1">
        <v>0.0719</v>
      </c>
      <c r="E29" s="1">
        <v>0.0499</v>
      </c>
      <c r="F29" s="1">
        <v>-0.0199</v>
      </c>
      <c r="G29" s="1">
        <v>-0.0848</v>
      </c>
    </row>
    <row r="30" spans="1:7" ht="12.75">
      <c r="A30" t="s">
        <v>259</v>
      </c>
      <c r="B30" s="1">
        <v>0.2613</v>
      </c>
      <c r="C30" s="1">
        <v>0.7199</v>
      </c>
      <c r="D30" s="1">
        <v>0.7906</v>
      </c>
      <c r="E30" s="1">
        <v>0.8523</v>
      </c>
      <c r="F30" s="1">
        <v>1.043</v>
      </c>
      <c r="G30" s="1">
        <v>1.155</v>
      </c>
    </row>
    <row r="31" spans="1:7" ht="12.75">
      <c r="A31" t="s">
        <v>260</v>
      </c>
      <c r="B31" s="1">
        <v>0.2171</v>
      </c>
      <c r="C31" s="1">
        <v>0.3888</v>
      </c>
      <c r="D31" s="1">
        <v>0.3536</v>
      </c>
      <c r="E31" s="1">
        <v>0.3016</v>
      </c>
      <c r="F31" s="1">
        <v>0.3661</v>
      </c>
      <c r="G31" s="1">
        <v>0.408</v>
      </c>
    </row>
    <row r="32" spans="1:7" ht="12.75">
      <c r="A32" t="s">
        <v>261</v>
      </c>
      <c r="B32" s="1">
        <v>-2.8265</v>
      </c>
      <c r="C32" s="1">
        <v>-0.389</v>
      </c>
      <c r="D32" s="1">
        <v>-0.2649</v>
      </c>
      <c r="E32" s="1">
        <v>-0.1733</v>
      </c>
      <c r="F32" s="1">
        <v>0.0412</v>
      </c>
      <c r="G32" s="1">
        <v>0.1342</v>
      </c>
    </row>
    <row r="33" spans="1:7" ht="12.75">
      <c r="A33" t="s">
        <v>262</v>
      </c>
      <c r="C33" s="1">
        <v>0.4888</v>
      </c>
      <c r="D33" s="1">
        <v>0.4969</v>
      </c>
      <c r="E33" s="1">
        <v>0.4455</v>
      </c>
      <c r="F33" s="1">
        <v>0.6025</v>
      </c>
      <c r="G33" s="1">
        <v>0.6129</v>
      </c>
    </row>
    <row r="34" spans="1:7" ht="12.75">
      <c r="A34" t="s">
        <v>263</v>
      </c>
      <c r="C34" s="1">
        <v>0.2797</v>
      </c>
      <c r="D34" s="1">
        <v>0.4697</v>
      </c>
      <c r="E34" s="1">
        <v>0.3937</v>
      </c>
      <c r="F34" s="1">
        <v>0.518</v>
      </c>
      <c r="G34" s="1">
        <v>0.5278</v>
      </c>
    </row>
    <row r="35" spans="1:7" ht="12.75">
      <c r="A35" t="s">
        <v>264</v>
      </c>
      <c r="B35" s="1">
        <v>0.8306</v>
      </c>
      <c r="C35" s="1">
        <v>0.5401</v>
      </c>
      <c r="D35" s="1">
        <v>0.4473</v>
      </c>
      <c r="E35" s="1">
        <v>0.3539</v>
      </c>
      <c r="F35" s="1">
        <v>0.3511</v>
      </c>
      <c r="G35" s="1">
        <v>0.3532</v>
      </c>
    </row>
    <row r="36" spans="1:7" ht="12.75">
      <c r="A36" t="s">
        <v>265</v>
      </c>
      <c r="B36" s="1">
        <v>0.1157</v>
      </c>
      <c r="C36" s="1">
        <v>0.0728</v>
      </c>
      <c r="D36" s="1">
        <v>0.0907</v>
      </c>
      <c r="E36" s="1">
        <v>0.0651</v>
      </c>
      <c r="F36" s="1">
        <v>0.0844</v>
      </c>
      <c r="G36" s="1">
        <v>0.0338</v>
      </c>
    </row>
    <row r="37" spans="1:7" ht="12.75">
      <c r="A37" t="s">
        <v>266</v>
      </c>
      <c r="B37" s="1">
        <v>0</v>
      </c>
      <c r="C37" s="1">
        <v>-0.008</v>
      </c>
      <c r="D37" s="1">
        <v>0.0139</v>
      </c>
      <c r="E37" s="1">
        <v>0.0038</v>
      </c>
      <c r="F37" s="1">
        <v>0.0007</v>
      </c>
      <c r="G37" s="1">
        <v>0.0028</v>
      </c>
    </row>
    <row r="38" spans="1:7" ht="12.75">
      <c r="A38" t="s">
        <v>267</v>
      </c>
      <c r="B38" s="1">
        <v>0.7149</v>
      </c>
      <c r="C38" s="1">
        <v>0.4752</v>
      </c>
      <c r="D38" s="1">
        <v>0.3427</v>
      </c>
      <c r="E38" s="1">
        <v>0.2849</v>
      </c>
      <c r="F38" s="1">
        <v>0.2659</v>
      </c>
      <c r="G38" s="1">
        <v>0.3166</v>
      </c>
    </row>
    <row r="39" spans="1:7" ht="12.75">
      <c r="A39" t="s">
        <v>268</v>
      </c>
      <c r="C39" s="1">
        <v>0.1913</v>
      </c>
      <c r="D39" s="1">
        <v>0.1461</v>
      </c>
      <c r="E39" s="1">
        <v>0.1161</v>
      </c>
      <c r="F39" s="1">
        <v>0.1394</v>
      </c>
      <c r="G39" s="1">
        <v>0.1323</v>
      </c>
    </row>
    <row r="40" spans="1:7" ht="12.75">
      <c r="A40" t="s">
        <v>269</v>
      </c>
      <c r="C40" s="1">
        <v>0.2839</v>
      </c>
      <c r="D40" s="1">
        <v>0.1965</v>
      </c>
      <c r="E40" s="1">
        <v>0.1688</v>
      </c>
      <c r="F40" s="1">
        <v>0.1265</v>
      </c>
      <c r="G40" s="1">
        <v>0.1843</v>
      </c>
    </row>
    <row r="41" spans="1:7" ht="12.75">
      <c r="A41" t="s">
        <v>270</v>
      </c>
      <c r="B41" s="1">
        <v>1.1001</v>
      </c>
      <c r="C41" s="1">
        <v>0.6837</v>
      </c>
      <c r="D41" s="1">
        <v>0.4893</v>
      </c>
      <c r="E41" s="1">
        <v>0.4342</v>
      </c>
      <c r="F41" s="1">
        <v>0.4505</v>
      </c>
      <c r="G41" s="1">
        <v>0.4982</v>
      </c>
    </row>
    <row r="42" spans="1:7" ht="12.75">
      <c r="A42" t="s">
        <v>271</v>
      </c>
      <c r="C42" s="1">
        <v>0.2752</v>
      </c>
      <c r="D42" s="1">
        <v>0.2087</v>
      </c>
      <c r="E42" s="1">
        <v>0.177</v>
      </c>
      <c r="F42" s="1">
        <v>0.2362</v>
      </c>
      <c r="G42" s="1">
        <v>0.2081</v>
      </c>
    </row>
    <row r="43" spans="1:7" ht="12.75">
      <c r="A43" t="s">
        <v>272</v>
      </c>
      <c r="C43">
        <v>3.63</v>
      </c>
      <c r="D43">
        <v>3.47</v>
      </c>
      <c r="E43">
        <v>2.82</v>
      </c>
      <c r="F43">
        <v>4.05</v>
      </c>
      <c r="G43">
        <v>3.92</v>
      </c>
    </row>
    <row r="44" spans="1:7" ht="12.75">
      <c r="A44" t="s">
        <v>273</v>
      </c>
      <c r="B44">
        <v>140</v>
      </c>
      <c r="C44">
        <v>94</v>
      </c>
      <c r="D44">
        <v>90</v>
      </c>
      <c r="E44">
        <v>107</v>
      </c>
      <c r="F44">
        <v>111</v>
      </c>
      <c r="G44">
        <v>110</v>
      </c>
    </row>
    <row r="45" spans="1:7" ht="12.75">
      <c r="A45" t="s">
        <v>274</v>
      </c>
      <c r="D45">
        <v>90</v>
      </c>
      <c r="E45">
        <v>107</v>
      </c>
      <c r="F45">
        <v>111</v>
      </c>
      <c r="G45">
        <v>110</v>
      </c>
    </row>
    <row r="46" ht="12.75">
      <c r="A46" t="s">
        <v>275</v>
      </c>
    </row>
    <row r="47" spans="1:7" ht="12.75">
      <c r="A47" t="s">
        <v>276</v>
      </c>
      <c r="B47" s="1">
        <v>0.0201</v>
      </c>
      <c r="C47" s="1">
        <v>0.0122</v>
      </c>
      <c r="D47" s="1">
        <v>0.0258</v>
      </c>
      <c r="E47" s="1">
        <v>0.0149</v>
      </c>
      <c r="F47" s="1">
        <v>0.0199</v>
      </c>
      <c r="G47" s="1">
        <v>0.0154</v>
      </c>
    </row>
    <row r="48" spans="1:7" ht="12.75">
      <c r="A48" t="s">
        <v>277</v>
      </c>
      <c r="C48" s="1">
        <v>0.0083</v>
      </c>
      <c r="D48" s="1">
        <v>0.01</v>
      </c>
      <c r="E48" s="1">
        <v>0.0097</v>
      </c>
      <c r="F48" s="1">
        <v>0.0086</v>
      </c>
      <c r="G48" s="1">
        <v>0.0044</v>
      </c>
    </row>
    <row r="49" spans="1:7" ht="12.75">
      <c r="A49" t="s">
        <v>278</v>
      </c>
      <c r="B49" s="1">
        <v>0.233</v>
      </c>
      <c r="C49" s="1">
        <v>0.0152</v>
      </c>
      <c r="D49" s="1">
        <v>0.0157</v>
      </c>
      <c r="E49" s="1">
        <v>0.0123</v>
      </c>
      <c r="F49" s="1">
        <v>0.0103</v>
      </c>
      <c r="G49" s="1">
        <v>0.0063</v>
      </c>
    </row>
    <row r="50" spans="1:7" ht="12.75">
      <c r="A50" t="s">
        <v>279</v>
      </c>
      <c r="B50" s="1">
        <v>0.2331</v>
      </c>
      <c r="C50" s="1">
        <v>-0.0116</v>
      </c>
      <c r="D50" s="1">
        <v>0.0028</v>
      </c>
      <c r="E50" s="1">
        <v>0.0059</v>
      </c>
      <c r="F50" s="1">
        <v>0.0065</v>
      </c>
      <c r="G50" s="1">
        <v>0.0063</v>
      </c>
    </row>
    <row r="51" spans="1:7" ht="12.75">
      <c r="A51" t="s">
        <v>280</v>
      </c>
      <c r="B51" s="1">
        <v>0.6454</v>
      </c>
      <c r="C51" s="1">
        <v>0.4748</v>
      </c>
      <c r="D51" s="1">
        <v>0.8154</v>
      </c>
      <c r="E51" s="1">
        <v>1.1227</v>
      </c>
      <c r="F51" s="1">
        <v>0.4943</v>
      </c>
      <c r="G51" s="1">
        <v>0.4346</v>
      </c>
    </row>
    <row r="52" spans="1:7" ht="12.75">
      <c r="A52" t="s">
        <v>281</v>
      </c>
      <c r="C52" s="1">
        <v>0.2094</v>
      </c>
      <c r="D52" s="1">
        <v>0.2118</v>
      </c>
      <c r="E52" s="1">
        <v>0.2581</v>
      </c>
      <c r="F52" s="1">
        <v>0.3619</v>
      </c>
      <c r="G52" s="1">
        <v>0.2079</v>
      </c>
    </row>
    <row r="53" spans="1:7" ht="12.75">
      <c r="A53" t="s">
        <v>282</v>
      </c>
      <c r="C53" s="2">
        <v>133748</v>
      </c>
      <c r="D53" s="2">
        <v>159426</v>
      </c>
      <c r="E53" s="2">
        <v>262018</v>
      </c>
      <c r="F53" s="2">
        <v>541320</v>
      </c>
      <c r="G53" s="2">
        <v>253984</v>
      </c>
    </row>
    <row r="54" spans="1:7" ht="12.75">
      <c r="A54" t="s">
        <v>283</v>
      </c>
      <c r="C54" s="2">
        <v>1575</v>
      </c>
      <c r="D54" s="2">
        <v>38679</v>
      </c>
      <c r="E54" s="2">
        <v>46974</v>
      </c>
      <c r="F54" s="2">
        <v>38587</v>
      </c>
      <c r="G54" s="2">
        <v>6295</v>
      </c>
    </row>
    <row r="55" ht="12.75">
      <c r="A55" t="s">
        <v>284</v>
      </c>
    </row>
    <row r="56" ht="12.75">
      <c r="A56" t="s">
        <v>285</v>
      </c>
    </row>
    <row r="57" spans="1:6" ht="12.75">
      <c r="A57" t="s">
        <v>286</v>
      </c>
      <c r="C57">
        <v>0</v>
      </c>
      <c r="D57">
        <v>0</v>
      </c>
      <c r="E57">
        <v>0</v>
      </c>
      <c r="F57">
        <v>0</v>
      </c>
    </row>
    <row r="58" spans="1:7" ht="12.75">
      <c r="A58" t="s">
        <v>287</v>
      </c>
      <c r="B58" s="2">
        <v>183309</v>
      </c>
      <c r="C58" s="2">
        <v>463978</v>
      </c>
      <c r="D58" s="2">
        <v>496936</v>
      </c>
      <c r="E58" s="2">
        <v>641425</v>
      </c>
      <c r="F58" s="2">
        <v>821768</v>
      </c>
      <c r="G58" s="2">
        <v>891297</v>
      </c>
    </row>
    <row r="59" spans="1:7" ht="12.75">
      <c r="A59" t="s">
        <v>288</v>
      </c>
      <c r="B59" s="2">
        <v>2406</v>
      </c>
      <c r="C59" s="2">
        <v>2699</v>
      </c>
      <c r="D59" s="2">
        <v>10689</v>
      </c>
      <c r="E59" s="2">
        <v>10893</v>
      </c>
      <c r="F59" s="2">
        <v>8171</v>
      </c>
      <c r="G59" s="2">
        <v>6014</v>
      </c>
    </row>
    <row r="60" ht="12.75">
      <c r="A60" t="s">
        <v>289</v>
      </c>
    </row>
    <row r="61" ht="12.75">
      <c r="A61" t="s">
        <v>290</v>
      </c>
    </row>
    <row r="62" ht="12.75">
      <c r="A62" t="s">
        <v>291</v>
      </c>
    </row>
    <row r="63" ht="12.75">
      <c r="A63" t="s">
        <v>292</v>
      </c>
    </row>
    <row r="64" ht="12.75">
      <c r="A64" t="s">
        <v>293</v>
      </c>
    </row>
    <row r="65" ht="12.75">
      <c r="A65" t="s">
        <v>294</v>
      </c>
    </row>
    <row r="66" spans="1:7" ht="12.75">
      <c r="A66" t="s">
        <v>295</v>
      </c>
      <c r="C66" s="2">
        <v>39290</v>
      </c>
      <c r="D66" s="2">
        <v>57637</v>
      </c>
      <c r="E66" s="2">
        <v>64646</v>
      </c>
      <c r="F66" s="2">
        <v>94234</v>
      </c>
      <c r="G66" s="2">
        <v>70084</v>
      </c>
    </row>
    <row r="67" spans="1:7" ht="12.75">
      <c r="A67" t="s">
        <v>296</v>
      </c>
      <c r="B67" s="2">
        <v>300037</v>
      </c>
      <c r="C67" s="2">
        <v>638591</v>
      </c>
      <c r="D67" s="2">
        <v>752678</v>
      </c>
      <c r="E67" s="2">
        <v>1015063</v>
      </c>
      <c r="F67" s="2">
        <v>1495909</v>
      </c>
      <c r="G67" s="2">
        <v>1221660</v>
      </c>
    </row>
    <row r="68" spans="1:7" ht="12.75">
      <c r="A68" t="s">
        <v>297</v>
      </c>
      <c r="B68" s="2">
        <v>214162</v>
      </c>
      <c r="C68" s="2">
        <v>1549145</v>
      </c>
      <c r="D68" s="2">
        <v>1654097</v>
      </c>
      <c r="E68" s="2">
        <v>1964259</v>
      </c>
      <c r="F68" s="2">
        <v>2428580</v>
      </c>
      <c r="G68" s="2">
        <v>2006270</v>
      </c>
    </row>
    <row r="69" spans="1:7" ht="12.75">
      <c r="A69" t="s">
        <v>298</v>
      </c>
      <c r="C69" s="2">
        <v>1520515</v>
      </c>
      <c r="D69" s="2">
        <v>1623333</v>
      </c>
      <c r="E69" s="2">
        <v>1923470</v>
      </c>
      <c r="F69" s="2">
        <v>2303633</v>
      </c>
      <c r="G69" s="2">
        <v>1818657</v>
      </c>
    </row>
    <row r="70" ht="12.75">
      <c r="A70" t="s">
        <v>299</v>
      </c>
    </row>
    <row r="71" ht="12.75">
      <c r="A71" t="s">
        <v>300</v>
      </c>
    </row>
    <row r="72" spans="1:7" ht="12.75">
      <c r="A72" t="s">
        <v>301</v>
      </c>
      <c r="C72" s="2">
        <v>13757</v>
      </c>
      <c r="D72" s="2">
        <v>20378</v>
      </c>
      <c r="E72" s="2">
        <v>17115</v>
      </c>
      <c r="F72" s="2">
        <v>19821</v>
      </c>
      <c r="G72" s="2">
        <v>27854</v>
      </c>
    </row>
    <row r="73" ht="12.75">
      <c r="A73" t="s">
        <v>302</v>
      </c>
    </row>
    <row r="74" ht="12.75">
      <c r="A74" t="s">
        <v>303</v>
      </c>
    </row>
    <row r="75" ht="12.75">
      <c r="A75" t="s">
        <v>304</v>
      </c>
    </row>
    <row r="76" ht="12.75">
      <c r="A76" t="s">
        <v>305</v>
      </c>
    </row>
    <row r="77" spans="1:7" ht="12.75">
      <c r="A77" t="s">
        <v>306</v>
      </c>
      <c r="B77" s="2">
        <v>85875</v>
      </c>
      <c r="C77" s="2">
        <v>-910553</v>
      </c>
      <c r="D77" s="2">
        <v>-901418</v>
      </c>
      <c r="E77" s="2">
        <v>-949196</v>
      </c>
      <c r="F77" s="2">
        <v>-932670</v>
      </c>
      <c r="G77" s="2">
        <v>-784609</v>
      </c>
    </row>
    <row r="78" spans="1:6" ht="12.75">
      <c r="A78" t="s">
        <v>307</v>
      </c>
      <c r="C78">
        <v>0</v>
      </c>
      <c r="D78">
        <v>0</v>
      </c>
      <c r="E78">
        <v>0</v>
      </c>
      <c r="F78" s="2">
        <v>94234</v>
      </c>
    </row>
    <row r="79" spans="1:7" ht="12.75">
      <c r="A79" t="s">
        <v>308</v>
      </c>
      <c r="C79" s="2">
        <v>-1033951</v>
      </c>
      <c r="D79" s="2">
        <v>-1046788</v>
      </c>
      <c r="E79" s="2">
        <v>-1120392</v>
      </c>
      <c r="F79" s="2">
        <v>-1054464</v>
      </c>
      <c r="G79" s="2">
        <v>-784609</v>
      </c>
    </row>
    <row r="80" ht="12.75">
      <c r="A80" t="s">
        <v>309</v>
      </c>
    </row>
    <row r="81" ht="12.75">
      <c r="A81" t="s">
        <v>310</v>
      </c>
    </row>
    <row r="82" spans="1:6" ht="12.75">
      <c r="A82" t="s">
        <v>311</v>
      </c>
      <c r="C82" s="2">
        <v>123398</v>
      </c>
      <c r="D82" s="2">
        <v>145369</v>
      </c>
      <c r="E82" s="2">
        <v>171196</v>
      </c>
      <c r="F82" s="2">
        <v>27560</v>
      </c>
    </row>
    <row r="83" spans="1:6" ht="12.75">
      <c r="A83" t="s">
        <v>312</v>
      </c>
      <c r="C83">
        <v>0</v>
      </c>
      <c r="D83">
        <v>0</v>
      </c>
      <c r="E83">
        <v>0</v>
      </c>
      <c r="F83">
        <v>0</v>
      </c>
    </row>
    <row r="84" spans="1:6" ht="12.75">
      <c r="A84" t="s">
        <v>313</v>
      </c>
      <c r="C84">
        <v>0</v>
      </c>
      <c r="D84">
        <v>0</v>
      </c>
      <c r="E84">
        <v>0</v>
      </c>
      <c r="F84">
        <v>0</v>
      </c>
    </row>
    <row r="85" spans="1:7" ht="12.75">
      <c r="A85" t="s">
        <v>314</v>
      </c>
      <c r="B85" s="2">
        <v>50702</v>
      </c>
      <c r="C85" s="2">
        <v>182468</v>
      </c>
      <c r="D85" s="2">
        <v>246003</v>
      </c>
      <c r="E85" s="2">
        <v>266557</v>
      </c>
      <c r="F85" s="2">
        <v>459693</v>
      </c>
      <c r="G85" s="2">
        <v>554370</v>
      </c>
    </row>
    <row r="86" spans="1:7" ht="12.75">
      <c r="A86" t="s">
        <v>315</v>
      </c>
      <c r="B86" s="2">
        <v>50013</v>
      </c>
      <c r="C86" s="2">
        <v>160545</v>
      </c>
      <c r="D86" s="2">
        <v>244818</v>
      </c>
      <c r="E86" s="2">
        <v>265337</v>
      </c>
      <c r="F86" s="2">
        <v>457007</v>
      </c>
      <c r="G86" s="2">
        <v>542320</v>
      </c>
    </row>
    <row r="87" spans="1:7" ht="12.75">
      <c r="A87" t="s">
        <v>316</v>
      </c>
      <c r="C87" s="2">
        <v>139383</v>
      </c>
      <c r="D87" s="2">
        <v>217035</v>
      </c>
      <c r="E87" s="2">
        <v>233638</v>
      </c>
      <c r="F87" s="2">
        <v>412298</v>
      </c>
      <c r="G87" s="2">
        <v>490331</v>
      </c>
    </row>
    <row r="88" spans="1:7" ht="12.75">
      <c r="A88" t="s">
        <v>317</v>
      </c>
      <c r="C88" s="2">
        <v>138295</v>
      </c>
      <c r="D88" s="2">
        <v>214275</v>
      </c>
      <c r="E88" s="2">
        <v>226692</v>
      </c>
      <c r="F88" s="2">
        <v>401842</v>
      </c>
      <c r="G88" s="2">
        <v>480653</v>
      </c>
    </row>
    <row r="89" spans="1:7" ht="12.75">
      <c r="A89" t="s">
        <v>318</v>
      </c>
      <c r="C89" s="2">
        <v>1088</v>
      </c>
      <c r="D89" s="2">
        <v>2760</v>
      </c>
      <c r="E89" s="2">
        <v>6947</v>
      </c>
      <c r="F89" s="2">
        <v>10456</v>
      </c>
      <c r="G89" s="2">
        <v>9678</v>
      </c>
    </row>
    <row r="90" ht="12.75">
      <c r="A90" t="s">
        <v>319</v>
      </c>
    </row>
    <row r="91" spans="1:7" ht="12.75">
      <c r="A91" t="s">
        <v>320</v>
      </c>
      <c r="C91" s="2">
        <v>21162</v>
      </c>
      <c r="D91" s="2">
        <v>27783</v>
      </c>
      <c r="E91" s="2">
        <v>31699</v>
      </c>
      <c r="F91" s="2">
        <v>44709</v>
      </c>
      <c r="G91" s="2">
        <v>51989</v>
      </c>
    </row>
    <row r="92" spans="1:7" ht="12.75">
      <c r="A92" t="s">
        <v>321</v>
      </c>
      <c r="C92" s="2">
        <v>21162</v>
      </c>
      <c r="D92" s="2">
        <v>27783</v>
      </c>
      <c r="E92" s="2">
        <v>31699</v>
      </c>
      <c r="F92" s="2">
        <v>44709</v>
      </c>
      <c r="G92" s="2">
        <v>48661</v>
      </c>
    </row>
    <row r="93" ht="12.75">
      <c r="A93" t="s">
        <v>322</v>
      </c>
    </row>
    <row r="94" ht="12.75">
      <c r="A94" t="s">
        <v>323</v>
      </c>
    </row>
    <row r="95" spans="1:7" ht="12.75">
      <c r="A95" t="s">
        <v>324</v>
      </c>
      <c r="G95" s="2">
        <v>3328</v>
      </c>
    </row>
    <row r="96" spans="1:6" ht="12.75">
      <c r="A96" t="s">
        <v>325</v>
      </c>
      <c r="B96">
        <v>688</v>
      </c>
      <c r="C96" s="2">
        <v>21923</v>
      </c>
      <c r="D96" s="2">
        <v>1185</v>
      </c>
      <c r="E96" s="2">
        <v>1220</v>
      </c>
      <c r="F96" s="2">
        <v>2686</v>
      </c>
    </row>
    <row r="97" spans="1:7" ht="12.75">
      <c r="A97" t="s">
        <v>326</v>
      </c>
      <c r="G97" s="2">
        <v>12049</v>
      </c>
    </row>
    <row r="98" ht="12.75">
      <c r="A98" t="s">
        <v>327</v>
      </c>
    </row>
    <row r="99" ht="12.75">
      <c r="A99" t="s">
        <v>328</v>
      </c>
    </row>
    <row r="100" ht="12.75">
      <c r="A100" t="s">
        <v>329</v>
      </c>
    </row>
    <row r="101" ht="12.75">
      <c r="A101" t="s">
        <v>330</v>
      </c>
    </row>
    <row r="102" ht="12.75">
      <c r="A102" t="s">
        <v>331</v>
      </c>
    </row>
    <row r="103" ht="12.75">
      <c r="A103" t="s">
        <v>332</v>
      </c>
    </row>
    <row r="104" ht="12.75">
      <c r="A104" t="s">
        <v>333</v>
      </c>
    </row>
    <row r="105" ht="12.75">
      <c r="A105" t="s">
        <v>334</v>
      </c>
    </row>
    <row r="106" spans="1:7" ht="12.75">
      <c r="A106" t="s">
        <v>335</v>
      </c>
      <c r="B106" s="2">
        <v>27015</v>
      </c>
      <c r="C106" s="2">
        <v>34183</v>
      </c>
      <c r="D106" s="2">
        <v>63122</v>
      </c>
      <c r="E106" s="2">
        <v>57581</v>
      </c>
      <c r="F106" s="2">
        <v>105988</v>
      </c>
      <c r="G106" s="2">
        <v>45967</v>
      </c>
    </row>
    <row r="107" spans="1:7" ht="12.75">
      <c r="A107" t="s">
        <v>336</v>
      </c>
      <c r="C107" s="2">
        <v>34183</v>
      </c>
      <c r="D107" s="2">
        <v>33201</v>
      </c>
      <c r="E107" s="2">
        <v>49027</v>
      </c>
      <c r="F107" s="2">
        <v>53186</v>
      </c>
      <c r="G107" s="2">
        <v>45967</v>
      </c>
    </row>
    <row r="108" spans="1:7" ht="12.75">
      <c r="A108" t="s">
        <v>337</v>
      </c>
      <c r="G108" s="2">
        <v>45967</v>
      </c>
    </row>
    <row r="109" spans="1:7" ht="12.75">
      <c r="A109" t="s">
        <v>338</v>
      </c>
      <c r="G109" s="2">
        <v>44561</v>
      </c>
    </row>
    <row r="110" ht="12.75">
      <c r="A110" t="s">
        <v>339</v>
      </c>
    </row>
    <row r="111" ht="12.75">
      <c r="A111" t="s">
        <v>340</v>
      </c>
    </row>
    <row r="112" spans="1:7" ht="12.75">
      <c r="A112" t="s">
        <v>341</v>
      </c>
      <c r="G112">
        <v>0</v>
      </c>
    </row>
    <row r="113" ht="12.75">
      <c r="A113" t="s">
        <v>342</v>
      </c>
    </row>
    <row r="114" ht="12.75">
      <c r="A114" t="s">
        <v>343</v>
      </c>
    </row>
    <row r="115" ht="12.75">
      <c r="A115" t="s">
        <v>344</v>
      </c>
    </row>
    <row r="116" spans="1:6" ht="12.75">
      <c r="A116" t="s">
        <v>345</v>
      </c>
      <c r="C116">
        <v>0</v>
      </c>
      <c r="D116" s="2">
        <v>29920</v>
      </c>
      <c r="E116" s="2">
        <v>8554</v>
      </c>
      <c r="F116" s="2">
        <v>52801</v>
      </c>
    </row>
    <row r="117" spans="1:7" ht="12.75">
      <c r="A117" t="s">
        <v>346</v>
      </c>
      <c r="B117">
        <v>0</v>
      </c>
      <c r="C117" s="2">
        <v>-3745</v>
      </c>
      <c r="D117" s="2">
        <v>9689</v>
      </c>
      <c r="E117" s="2">
        <v>3344</v>
      </c>
      <c r="F117">
        <v>899</v>
      </c>
      <c r="G117" s="2">
        <v>3786</v>
      </c>
    </row>
    <row r="118" spans="1:7" ht="12.75">
      <c r="A118" t="s">
        <v>347</v>
      </c>
      <c r="C118" s="2">
        <v>4997</v>
      </c>
      <c r="D118" s="2">
        <v>15992</v>
      </c>
      <c r="E118" s="2">
        <v>7090</v>
      </c>
      <c r="F118" s="2">
        <v>3723</v>
      </c>
      <c r="G118" s="2">
        <v>3786</v>
      </c>
    </row>
    <row r="119" spans="1:6" ht="12.75">
      <c r="A119" t="s">
        <v>348</v>
      </c>
      <c r="C119" s="2">
        <v>8742</v>
      </c>
      <c r="D119" s="2">
        <v>6303</v>
      </c>
      <c r="E119" s="2">
        <v>3746</v>
      </c>
      <c r="F119" s="2">
        <v>2824</v>
      </c>
    </row>
    <row r="120" spans="1:7" ht="12.75">
      <c r="A120" t="s">
        <v>349</v>
      </c>
      <c r="B120" s="2">
        <v>166996</v>
      </c>
      <c r="C120" s="2">
        <v>223015</v>
      </c>
      <c r="D120" s="2">
        <v>238364</v>
      </c>
      <c r="E120" s="2">
        <v>251835</v>
      </c>
      <c r="F120" s="2">
        <v>333867</v>
      </c>
      <c r="G120" s="2">
        <v>430230</v>
      </c>
    </row>
    <row r="121" spans="1:7" ht="12.75">
      <c r="A121" t="s">
        <v>350</v>
      </c>
      <c r="C121" s="2">
        <v>89764</v>
      </c>
      <c r="D121" s="2">
        <v>101656</v>
      </c>
      <c r="E121" s="2">
        <v>102656</v>
      </c>
      <c r="F121" s="2">
        <v>175062</v>
      </c>
      <c r="G121" s="2">
        <v>179751</v>
      </c>
    </row>
    <row r="122" spans="1:7" ht="12.75">
      <c r="A122" t="s">
        <v>351</v>
      </c>
      <c r="C122" s="2">
        <v>22334</v>
      </c>
      <c r="D122" s="2">
        <v>25875</v>
      </c>
      <c r="E122" s="2">
        <v>29538</v>
      </c>
      <c r="F122" s="2">
        <v>38608</v>
      </c>
      <c r="G122" s="2">
        <v>38731</v>
      </c>
    </row>
    <row r="123" spans="1:7" ht="12.75">
      <c r="A123" t="s">
        <v>352</v>
      </c>
      <c r="C123" s="2">
        <v>110918</v>
      </c>
      <c r="D123" s="2">
        <v>110833</v>
      </c>
      <c r="E123" s="2">
        <v>119641</v>
      </c>
      <c r="F123" s="2">
        <v>120196</v>
      </c>
      <c r="G123" s="2">
        <v>211748</v>
      </c>
    </row>
    <row r="124" spans="1:7" ht="12.75">
      <c r="A124" t="s">
        <v>353</v>
      </c>
      <c r="B124" s="2">
        <v>-143309</v>
      </c>
      <c r="C124" s="2">
        <v>-70986</v>
      </c>
      <c r="D124" s="2">
        <v>-65172</v>
      </c>
      <c r="E124" s="2">
        <v>-46203</v>
      </c>
      <c r="F124" s="2">
        <v>18940</v>
      </c>
      <c r="G124" s="2">
        <v>74387</v>
      </c>
    </row>
    <row r="125" spans="1:7" ht="12.75">
      <c r="A125" t="s">
        <v>354</v>
      </c>
      <c r="B125">
        <v>0</v>
      </c>
      <c r="C125">
        <v>0</v>
      </c>
      <c r="D125" s="2">
        <v>1004</v>
      </c>
      <c r="E125" s="2">
        <v>5525</v>
      </c>
      <c r="F125" s="2">
        <v>15706</v>
      </c>
      <c r="G125" s="2">
        <v>1040</v>
      </c>
    </row>
    <row r="126" spans="1:7" ht="12.75">
      <c r="A126" t="s">
        <v>355</v>
      </c>
      <c r="B126" s="2">
        <v>-143309</v>
      </c>
      <c r="C126" s="2">
        <v>-70986</v>
      </c>
      <c r="D126" s="2">
        <v>-64168</v>
      </c>
      <c r="E126" s="2">
        <v>-40679</v>
      </c>
      <c r="F126" s="2">
        <v>34646</v>
      </c>
      <c r="G126" s="2">
        <v>75427</v>
      </c>
    </row>
    <row r="127" spans="1:7" ht="12.75">
      <c r="A127" t="s">
        <v>356</v>
      </c>
      <c r="B127">
        <v>0</v>
      </c>
      <c r="C127">
        <v>0</v>
      </c>
      <c r="D127">
        <v>0</v>
      </c>
      <c r="E127">
        <v>0</v>
      </c>
      <c r="F127">
        <v>190</v>
      </c>
      <c r="G127" s="2">
        <v>1569</v>
      </c>
    </row>
    <row r="128" spans="1:7" ht="12.75">
      <c r="A128" t="s">
        <v>357</v>
      </c>
      <c r="B128" s="2">
        <v>-143309</v>
      </c>
      <c r="C128" s="2">
        <v>-70986</v>
      </c>
      <c r="D128" s="2">
        <v>-64168</v>
      </c>
      <c r="E128" s="2">
        <v>-40679</v>
      </c>
      <c r="F128" s="2">
        <v>34457</v>
      </c>
      <c r="G128" s="2">
        <v>73858</v>
      </c>
    </row>
    <row r="129" spans="1:7" ht="12.75">
      <c r="A129" t="s">
        <v>358</v>
      </c>
      <c r="B129" s="2">
        <v>18048</v>
      </c>
      <c r="C129" s="2">
        <v>47519</v>
      </c>
      <c r="D129" s="2">
        <v>28673</v>
      </c>
      <c r="E129" s="2">
        <v>20038</v>
      </c>
      <c r="F129" s="2">
        <v>27662</v>
      </c>
      <c r="G129" s="2">
        <v>11217</v>
      </c>
    </row>
    <row r="130" spans="1:7" ht="12.75">
      <c r="A130" t="s">
        <v>359</v>
      </c>
      <c r="B130" s="2">
        <v>-125261</v>
      </c>
      <c r="C130" s="2">
        <v>-23467</v>
      </c>
      <c r="D130" s="2">
        <v>-35494</v>
      </c>
      <c r="E130" s="2">
        <v>-20640</v>
      </c>
      <c r="F130" s="2">
        <v>62119</v>
      </c>
      <c r="G130" s="2">
        <v>85076</v>
      </c>
    </row>
    <row r="131" spans="1:7" ht="12.75">
      <c r="A131" t="s">
        <v>360</v>
      </c>
      <c r="G131" s="2">
        <v>3782</v>
      </c>
    </row>
    <row r="132" spans="1:7" ht="12.75">
      <c r="A132" t="s">
        <v>361</v>
      </c>
      <c r="G132">
        <v>0</v>
      </c>
    </row>
    <row r="133" spans="1:7" ht="12.75">
      <c r="A133" t="s">
        <v>362</v>
      </c>
      <c r="G133">
        <v>0</v>
      </c>
    </row>
    <row r="134" spans="1:7" ht="12.75">
      <c r="A134" t="s">
        <v>363</v>
      </c>
      <c r="G134">
        <v>0</v>
      </c>
    </row>
    <row r="135" spans="1:7" ht="12.75">
      <c r="A135" t="s">
        <v>364</v>
      </c>
      <c r="B135" s="2">
        <v>35364</v>
      </c>
      <c r="C135" s="2">
        <v>4955</v>
      </c>
      <c r="D135" s="2">
        <v>7642</v>
      </c>
      <c r="E135" s="2">
        <v>7159</v>
      </c>
      <c r="F135" s="2">
        <v>7608</v>
      </c>
      <c r="G135" s="2">
        <v>5465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35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2003</v>
      </c>
      <c r="C1">
        <v>2004</v>
      </c>
      <c r="D1">
        <v>2005</v>
      </c>
      <c r="E1">
        <v>2006</v>
      </c>
      <c r="F1">
        <v>2007</v>
      </c>
      <c r="G1">
        <v>2008</v>
      </c>
    </row>
    <row r="2" spans="1:7" ht="12.75">
      <c r="A2" t="s">
        <v>231</v>
      </c>
      <c r="B2" s="3">
        <v>37622</v>
      </c>
      <c r="C2" s="3">
        <v>37987</v>
      </c>
      <c r="D2" s="3">
        <v>38353</v>
      </c>
      <c r="E2" s="3">
        <v>38718</v>
      </c>
      <c r="F2" s="3">
        <v>39083</v>
      </c>
      <c r="G2" s="3">
        <v>39448</v>
      </c>
    </row>
    <row r="3" spans="1:7" ht="12.75">
      <c r="A3" t="s">
        <v>232</v>
      </c>
      <c r="B3" s="3">
        <v>37986</v>
      </c>
      <c r="C3" s="3">
        <v>38352</v>
      </c>
      <c r="D3" s="3">
        <v>38717</v>
      </c>
      <c r="E3" s="3">
        <v>39082</v>
      </c>
      <c r="F3" s="3">
        <v>39447</v>
      </c>
      <c r="G3" s="3">
        <v>39813</v>
      </c>
    </row>
    <row r="4" spans="2:7" ht="12.75">
      <c r="B4" t="s">
        <v>233</v>
      </c>
      <c r="C4" t="s">
        <v>233</v>
      </c>
      <c r="D4" t="s">
        <v>233</v>
      </c>
      <c r="E4" t="s">
        <v>233</v>
      </c>
      <c r="F4" t="s">
        <v>233</v>
      </c>
      <c r="G4" t="s">
        <v>233</v>
      </c>
    </row>
    <row r="5" spans="1:7" ht="12.75">
      <c r="A5" t="s">
        <v>234</v>
      </c>
      <c r="B5" s="2">
        <v>257631</v>
      </c>
      <c r="C5" s="2">
        <v>733378</v>
      </c>
      <c r="D5" s="2">
        <v>1135698</v>
      </c>
      <c r="E5" s="2">
        <v>2609534</v>
      </c>
      <c r="F5" s="2">
        <v>5858764</v>
      </c>
      <c r="G5" s="2">
        <v>9410620</v>
      </c>
    </row>
    <row r="6" spans="1:7" ht="12.75">
      <c r="A6" t="s">
        <v>235</v>
      </c>
      <c r="D6">
        <v>10</v>
      </c>
      <c r="E6">
        <v>13</v>
      </c>
      <c r="F6">
        <v>16</v>
      </c>
      <c r="G6">
        <v>20</v>
      </c>
    </row>
    <row r="7" spans="1:7" ht="12.75">
      <c r="A7" t="s">
        <v>236</v>
      </c>
      <c r="B7">
        <v>32</v>
      </c>
      <c r="C7">
        <v>37</v>
      </c>
      <c r="D7">
        <v>58</v>
      </c>
      <c r="E7">
        <v>73</v>
      </c>
      <c r="F7">
        <v>116</v>
      </c>
      <c r="G7">
        <v>171</v>
      </c>
    </row>
    <row r="8" spans="1:7" ht="12.75">
      <c r="A8" t="s">
        <v>237</v>
      </c>
      <c r="B8" s="1">
        <v>0.9612</v>
      </c>
      <c r="C8" s="1">
        <v>0.9377</v>
      </c>
      <c r="D8" s="1">
        <v>0.6471</v>
      </c>
      <c r="E8" s="1">
        <v>0.332</v>
      </c>
      <c r="F8" s="1">
        <v>0.2078</v>
      </c>
      <c r="G8" s="1">
        <v>0.2062</v>
      </c>
    </row>
    <row r="9" spans="1:7" ht="12.75">
      <c r="A9" t="s">
        <v>238</v>
      </c>
      <c r="B9">
        <v>0.04</v>
      </c>
      <c r="C9">
        <v>0.07</v>
      </c>
      <c r="D9">
        <v>0.55</v>
      </c>
      <c r="E9">
        <v>2.01</v>
      </c>
      <c r="F9">
        <v>3.81</v>
      </c>
      <c r="G9">
        <v>3.85</v>
      </c>
    </row>
    <row r="10" spans="1:7" ht="12.75">
      <c r="A10" t="s">
        <v>239</v>
      </c>
      <c r="D10" s="1">
        <v>0</v>
      </c>
      <c r="E10" s="1">
        <v>0</v>
      </c>
      <c r="F10" s="1">
        <v>0</v>
      </c>
      <c r="G10" s="1">
        <v>0</v>
      </c>
    </row>
    <row r="11" spans="1:7" ht="12.75">
      <c r="A11" t="s">
        <v>240</v>
      </c>
      <c r="D11" s="1">
        <v>0</v>
      </c>
      <c r="E11" s="1">
        <v>0</v>
      </c>
      <c r="F11" s="1">
        <v>0</v>
      </c>
      <c r="G11" s="1">
        <v>0</v>
      </c>
    </row>
    <row r="12" spans="1:7" ht="12.75">
      <c r="A12" t="s">
        <v>241</v>
      </c>
      <c r="B12" s="1">
        <v>0.9516</v>
      </c>
      <c r="C12" s="1">
        <v>0.8232</v>
      </c>
      <c r="D12" s="1">
        <v>0.8197</v>
      </c>
      <c r="E12" s="1">
        <v>0.834</v>
      </c>
      <c r="F12" s="1">
        <v>0.899</v>
      </c>
      <c r="G12" s="1">
        <v>0.8693</v>
      </c>
    </row>
    <row r="13" spans="1:7" ht="12.75">
      <c r="A13" t="s">
        <v>242</v>
      </c>
      <c r="B13" s="2">
        <v>1355</v>
      </c>
      <c r="C13" s="2">
        <v>2317</v>
      </c>
      <c r="D13" s="2">
        <v>3355</v>
      </c>
      <c r="E13" s="2">
        <v>5849</v>
      </c>
      <c r="F13" s="2">
        <v>10435</v>
      </c>
      <c r="G13" s="2">
        <v>13098</v>
      </c>
    </row>
    <row r="14" spans="1:7" ht="12.75">
      <c r="A14" t="s">
        <v>243</v>
      </c>
      <c r="B14" s="1">
        <v>0.6015</v>
      </c>
      <c r="C14" s="1">
        <v>0.5205</v>
      </c>
      <c r="D14" s="1">
        <v>0.5368</v>
      </c>
      <c r="E14" s="1">
        <v>0.489</v>
      </c>
      <c r="F14" s="1">
        <v>0.4673</v>
      </c>
      <c r="G14" s="1">
        <v>0.4593</v>
      </c>
    </row>
    <row r="15" spans="1:7" ht="12.75">
      <c r="A15" t="s">
        <v>244</v>
      </c>
      <c r="D15" s="2">
        <v>3355</v>
      </c>
      <c r="E15" s="2">
        <v>5854</v>
      </c>
      <c r="F15" s="2">
        <v>10435</v>
      </c>
      <c r="G15" s="2">
        <v>13248</v>
      </c>
    </row>
    <row r="16" spans="1:7" ht="12.75">
      <c r="A16" t="s">
        <v>245</v>
      </c>
      <c r="B16" s="2">
        <v>245161</v>
      </c>
      <c r="C16" s="2">
        <v>603681</v>
      </c>
      <c r="D16" s="2">
        <v>930934</v>
      </c>
      <c r="E16" s="2">
        <v>2176305</v>
      </c>
      <c r="F16" s="2">
        <v>5266814</v>
      </c>
      <c r="G16" s="2">
        <v>8181026</v>
      </c>
    </row>
    <row r="17" spans="1:7" ht="12.75">
      <c r="A17" t="s">
        <v>246</v>
      </c>
      <c r="B17">
        <v>181</v>
      </c>
      <c r="C17">
        <v>261</v>
      </c>
      <c r="D17">
        <v>277</v>
      </c>
      <c r="E17">
        <v>372</v>
      </c>
      <c r="F17">
        <v>505</v>
      </c>
      <c r="G17">
        <v>625</v>
      </c>
    </row>
    <row r="18" spans="1:7" ht="12.75">
      <c r="A18" t="s">
        <v>247</v>
      </c>
      <c r="B18" s="1">
        <v>0.8616</v>
      </c>
      <c r="C18" s="1">
        <v>0.965</v>
      </c>
      <c r="D18" s="1">
        <v>0.8408</v>
      </c>
      <c r="E18" s="1">
        <v>0.9541</v>
      </c>
      <c r="F18" s="1">
        <v>1.0972</v>
      </c>
      <c r="G18" s="1">
        <v>1.3578</v>
      </c>
    </row>
    <row r="19" spans="1:7" ht="12.75">
      <c r="A19" t="s">
        <v>248</v>
      </c>
      <c r="D19">
        <v>277</v>
      </c>
      <c r="E19">
        <v>372</v>
      </c>
      <c r="F19">
        <v>505</v>
      </c>
      <c r="G19">
        <v>618</v>
      </c>
    </row>
    <row r="20" spans="1:7" ht="12.75">
      <c r="A20" t="s">
        <v>249</v>
      </c>
      <c r="D20" s="1">
        <v>0.8408</v>
      </c>
      <c r="E20" s="1">
        <v>0.9532</v>
      </c>
      <c r="F20" s="1">
        <v>1.0972</v>
      </c>
      <c r="G20" s="1">
        <v>1.3425</v>
      </c>
    </row>
    <row r="21" spans="1:7" ht="12.75">
      <c r="A21" t="s">
        <v>250</v>
      </c>
      <c r="B21">
        <v>0</v>
      </c>
      <c r="C21">
        <v>0</v>
      </c>
      <c r="E21">
        <v>0</v>
      </c>
      <c r="F21">
        <v>0</v>
      </c>
      <c r="G21">
        <v>0</v>
      </c>
    </row>
    <row r="22" spans="1:6" ht="12.75">
      <c r="A22" t="s">
        <v>251</v>
      </c>
      <c r="E22">
        <v>0</v>
      </c>
      <c r="F22">
        <v>0</v>
      </c>
    </row>
    <row r="23" spans="1:7" ht="12.75">
      <c r="A23" t="s">
        <v>252</v>
      </c>
      <c r="D23">
        <v>0</v>
      </c>
      <c r="E23">
        <v>0</v>
      </c>
      <c r="F23">
        <v>0</v>
      </c>
      <c r="G23">
        <v>0</v>
      </c>
    </row>
    <row r="24" ht="12.75">
      <c r="A24" t="s">
        <v>253</v>
      </c>
    </row>
    <row r="25" ht="12.75">
      <c r="A25" t="s">
        <v>254</v>
      </c>
    </row>
    <row r="26" ht="12.75">
      <c r="A26" t="s">
        <v>255</v>
      </c>
    </row>
    <row r="27" ht="12.75">
      <c r="A27" t="s">
        <v>256</v>
      </c>
    </row>
    <row r="28" spans="1:7" ht="12.75">
      <c r="A28" t="s">
        <v>257</v>
      </c>
      <c r="B28" s="1">
        <v>-0.1819</v>
      </c>
      <c r="C28" s="1">
        <v>0.1406</v>
      </c>
      <c r="D28" s="1">
        <v>0.1218</v>
      </c>
      <c r="E28" s="1">
        <v>0.068</v>
      </c>
      <c r="F28" s="1">
        <v>0.082</v>
      </c>
      <c r="G28" s="1">
        <v>0.086</v>
      </c>
    </row>
    <row r="29" spans="1:7" ht="12.75">
      <c r="A29" t="s">
        <v>258</v>
      </c>
      <c r="B29" s="1">
        <v>-0.1911</v>
      </c>
      <c r="C29" s="1">
        <v>0.1489</v>
      </c>
      <c r="D29" s="1">
        <v>0.16</v>
      </c>
      <c r="E29" s="1">
        <v>0.159</v>
      </c>
      <c r="F29" s="1">
        <v>0.3333</v>
      </c>
      <c r="G29" s="1">
        <v>0.416</v>
      </c>
    </row>
    <row r="30" spans="1:7" ht="12.75">
      <c r="A30" t="s">
        <v>259</v>
      </c>
      <c r="B30" s="1">
        <v>0.6743</v>
      </c>
      <c r="C30" s="1">
        <v>1.4494</v>
      </c>
      <c r="D30" s="1">
        <v>1.3586</v>
      </c>
      <c r="E30" s="1">
        <v>1.2951</v>
      </c>
      <c r="F30" s="1">
        <v>1.4884</v>
      </c>
      <c r="G30" s="1">
        <v>1.419</v>
      </c>
    </row>
    <row r="31" spans="1:7" ht="12.75">
      <c r="A31" t="s">
        <v>260</v>
      </c>
      <c r="B31" s="1">
        <v>0.3766</v>
      </c>
      <c r="C31" s="1">
        <v>0.4534</v>
      </c>
      <c r="D31" s="1">
        <v>0.4613</v>
      </c>
      <c r="E31" s="1">
        <v>0.4293</v>
      </c>
      <c r="F31" s="1">
        <v>0.3462</v>
      </c>
      <c r="G31" s="1">
        <v>0.4371</v>
      </c>
    </row>
    <row r="32" spans="1:7" ht="12.75">
      <c r="A32" t="s">
        <v>261</v>
      </c>
      <c r="B32" s="1">
        <v>-0.4831</v>
      </c>
      <c r="C32" s="1">
        <v>0.31</v>
      </c>
      <c r="D32" s="1">
        <v>0.2639</v>
      </c>
      <c r="E32" s="1">
        <v>0.2279</v>
      </c>
      <c r="F32" s="1">
        <v>0.3281</v>
      </c>
      <c r="G32" s="1">
        <v>0.2853</v>
      </c>
    </row>
    <row r="33" spans="1:7" ht="12.75">
      <c r="A33" t="s">
        <v>262</v>
      </c>
      <c r="D33" s="1">
        <v>0.5618</v>
      </c>
      <c r="E33" s="1">
        <v>0.5174</v>
      </c>
      <c r="F33" s="1">
        <v>0.4015</v>
      </c>
      <c r="G33" s="1">
        <v>0.4871</v>
      </c>
    </row>
    <row r="34" spans="1:7" ht="12.75">
      <c r="A34" t="s">
        <v>263</v>
      </c>
      <c r="D34" s="1">
        <v>0.4558</v>
      </c>
      <c r="E34" s="1">
        <v>0.3799</v>
      </c>
      <c r="F34" s="1">
        <v>0.2384</v>
      </c>
      <c r="G34" s="1">
        <v>0.314</v>
      </c>
    </row>
    <row r="35" spans="1:7" ht="12.75">
      <c r="A35" t="s">
        <v>264</v>
      </c>
      <c r="B35" s="1">
        <v>0.5585</v>
      </c>
      <c r="C35" s="1">
        <v>0.3128</v>
      </c>
      <c r="D35" s="1">
        <v>0.3395</v>
      </c>
      <c r="E35" s="1">
        <v>0.3315</v>
      </c>
      <c r="F35" s="1">
        <v>0.2326</v>
      </c>
      <c r="G35" s="1">
        <v>0.308</v>
      </c>
    </row>
    <row r="36" spans="1:7" ht="12.75">
      <c r="A36" t="s">
        <v>265</v>
      </c>
      <c r="B36" s="1">
        <v>0</v>
      </c>
      <c r="C36" s="1">
        <v>0.0053</v>
      </c>
      <c r="D36" s="1">
        <v>0.0486</v>
      </c>
      <c r="E36" s="1">
        <v>0.1126</v>
      </c>
      <c r="F36" s="1">
        <v>0.0881</v>
      </c>
      <c r="G36" s="1">
        <v>0.1233</v>
      </c>
    </row>
    <row r="37" spans="1:7" ht="12.75">
      <c r="A37" t="s">
        <v>266</v>
      </c>
      <c r="B37" s="1">
        <v>0.0087</v>
      </c>
      <c r="C37" s="1">
        <v>0.0089</v>
      </c>
      <c r="D37" s="1">
        <v>0.0028</v>
      </c>
      <c r="E37" s="1">
        <v>0.0306</v>
      </c>
      <c r="F37" s="1">
        <v>0.0094</v>
      </c>
      <c r="G37" s="1">
        <v>0.032</v>
      </c>
    </row>
    <row r="38" spans="1:7" ht="12.75">
      <c r="A38" t="s">
        <v>267</v>
      </c>
      <c r="B38" s="1">
        <v>0.5498</v>
      </c>
      <c r="C38" s="1">
        <v>0.2986</v>
      </c>
      <c r="D38" s="1">
        <v>0.2882</v>
      </c>
      <c r="E38" s="1">
        <v>0.1883</v>
      </c>
      <c r="F38" s="1">
        <v>0.1351</v>
      </c>
      <c r="G38" s="1">
        <v>0.1527</v>
      </c>
    </row>
    <row r="39" spans="1:7" ht="12.75">
      <c r="A39" t="s">
        <v>268</v>
      </c>
      <c r="D39" s="1">
        <v>0.1567</v>
      </c>
      <c r="E39" s="1">
        <v>0.1088</v>
      </c>
      <c r="F39" s="1">
        <v>0.0802</v>
      </c>
      <c r="G39" s="1">
        <v>0.0983</v>
      </c>
    </row>
    <row r="40" spans="1:7" ht="12.75">
      <c r="A40" t="s">
        <v>269</v>
      </c>
      <c r="D40" s="1">
        <v>0.1315</v>
      </c>
      <c r="E40" s="1">
        <v>0.0795</v>
      </c>
      <c r="F40" s="1">
        <v>0.0549</v>
      </c>
      <c r="G40" s="1">
        <v>0.0545</v>
      </c>
    </row>
    <row r="41" spans="1:7" ht="12.75">
      <c r="A41" t="s">
        <v>270</v>
      </c>
      <c r="B41" s="1">
        <v>0.5742</v>
      </c>
      <c r="C41" s="1">
        <v>0.3486</v>
      </c>
      <c r="D41" s="1">
        <v>0.351</v>
      </c>
      <c r="E41" s="1">
        <v>0.2269</v>
      </c>
      <c r="F41" s="1">
        <v>0.1537</v>
      </c>
      <c r="G41" s="1">
        <v>0.1734</v>
      </c>
    </row>
    <row r="42" spans="1:7" ht="12.75">
      <c r="A42" t="s">
        <v>271</v>
      </c>
      <c r="D42" s="1">
        <v>0.1909</v>
      </c>
      <c r="E42" s="1">
        <v>0.1311</v>
      </c>
      <c r="F42" s="1">
        <v>0.0912</v>
      </c>
      <c r="G42" s="1">
        <v>0.1116</v>
      </c>
    </row>
    <row r="43" spans="1:7" ht="12.75">
      <c r="A43" t="s">
        <v>272</v>
      </c>
      <c r="D43">
        <v>9.34</v>
      </c>
      <c r="E43">
        <v>7.97</v>
      </c>
      <c r="F43">
        <v>7.81</v>
      </c>
      <c r="G43">
        <v>11.36</v>
      </c>
    </row>
    <row r="44" spans="1:7" ht="12.75">
      <c r="A44" t="s">
        <v>273</v>
      </c>
      <c r="B44">
        <v>95</v>
      </c>
      <c r="C44">
        <v>81</v>
      </c>
      <c r="D44">
        <v>95</v>
      </c>
      <c r="E44">
        <v>77</v>
      </c>
      <c r="F44">
        <v>70</v>
      </c>
      <c r="G44">
        <v>99</v>
      </c>
    </row>
    <row r="45" spans="1:7" ht="12.75">
      <c r="A45" t="s">
        <v>274</v>
      </c>
      <c r="E45">
        <v>77</v>
      </c>
      <c r="F45">
        <v>70</v>
      </c>
      <c r="G45">
        <v>98</v>
      </c>
    </row>
    <row r="46" ht="12.75">
      <c r="A46" t="s">
        <v>275</v>
      </c>
    </row>
    <row r="47" spans="1:7" ht="12.75">
      <c r="A47" t="s">
        <v>276</v>
      </c>
      <c r="B47" s="1">
        <v>0</v>
      </c>
      <c r="C47" s="1">
        <v>0.0042</v>
      </c>
      <c r="D47" s="1">
        <v>0.0032</v>
      </c>
      <c r="E47" s="1">
        <v>0.0041</v>
      </c>
      <c r="F47" s="1">
        <v>0.0055</v>
      </c>
      <c r="G47" s="1">
        <v>0.031</v>
      </c>
    </row>
    <row r="48" spans="1:7" ht="12.75">
      <c r="A48" t="s">
        <v>277</v>
      </c>
      <c r="D48" s="1">
        <v>0.0014</v>
      </c>
      <c r="E48" s="1">
        <v>0.0036</v>
      </c>
      <c r="F48" s="1">
        <v>0.0036</v>
      </c>
      <c r="G48" s="1">
        <v>0.0241</v>
      </c>
    </row>
    <row r="49" spans="1:7" ht="12.75">
      <c r="A49" t="s">
        <v>278</v>
      </c>
      <c r="B49" s="1">
        <v>0.0028</v>
      </c>
      <c r="C49" s="1">
        <v>0</v>
      </c>
      <c r="D49" s="1">
        <v>0.0026</v>
      </c>
      <c r="E49" s="1">
        <v>0.0022</v>
      </c>
      <c r="F49" s="1">
        <v>0.0003</v>
      </c>
      <c r="G49" s="1">
        <v>0.0073</v>
      </c>
    </row>
    <row r="50" spans="1:7" ht="12.75">
      <c r="A50" t="s">
        <v>279</v>
      </c>
      <c r="B50" s="1">
        <v>0.0028</v>
      </c>
      <c r="C50" s="1">
        <v>0</v>
      </c>
      <c r="D50" s="1">
        <v>0.0026</v>
      </c>
      <c r="E50" s="1">
        <v>0.0022</v>
      </c>
      <c r="F50" s="1">
        <v>-0.0001</v>
      </c>
      <c r="G50" s="1">
        <v>0.0063</v>
      </c>
    </row>
    <row r="51" spans="1:7" ht="12.75">
      <c r="A51" t="s">
        <v>280</v>
      </c>
      <c r="C51" s="1">
        <v>2.1476</v>
      </c>
      <c r="D51" s="1">
        <v>0.9998</v>
      </c>
      <c r="E51" s="1">
        <v>5.6818</v>
      </c>
      <c r="F51" s="1">
        <v>1.7762</v>
      </c>
      <c r="G51" s="1">
        <v>0.9935</v>
      </c>
    </row>
    <row r="52" spans="1:7" ht="12.75">
      <c r="A52" t="s">
        <v>281</v>
      </c>
      <c r="D52" s="1">
        <v>0.0574</v>
      </c>
      <c r="E52" s="1">
        <v>0.0097</v>
      </c>
      <c r="F52" s="1">
        <v>0.0318</v>
      </c>
      <c r="G52" s="1">
        <v>0.0748</v>
      </c>
    </row>
    <row r="53" spans="1:7" ht="12.75">
      <c r="A53" t="s">
        <v>282</v>
      </c>
      <c r="D53" s="2">
        <v>65217</v>
      </c>
      <c r="E53" s="2">
        <v>25216</v>
      </c>
      <c r="F53" s="2">
        <v>186136</v>
      </c>
      <c r="G53" s="2">
        <v>704002</v>
      </c>
    </row>
    <row r="54" spans="1:7" ht="12.75">
      <c r="A54" t="s">
        <v>283</v>
      </c>
      <c r="D54" s="2">
        <v>44984</v>
      </c>
      <c r="E54" s="2">
        <v>91299</v>
      </c>
      <c r="F54" s="2">
        <v>118104</v>
      </c>
      <c r="G54" s="2">
        <v>379952</v>
      </c>
    </row>
    <row r="55" ht="12.75">
      <c r="A55" t="s">
        <v>284</v>
      </c>
    </row>
    <row r="56" ht="12.75">
      <c r="A56" t="s">
        <v>285</v>
      </c>
    </row>
    <row r="57" spans="1:6" ht="12.75">
      <c r="A57" t="s">
        <v>286</v>
      </c>
      <c r="E57">
        <v>0</v>
      </c>
      <c r="F57">
        <v>0</v>
      </c>
    </row>
    <row r="58" spans="1:7" ht="12.75">
      <c r="A58" t="s">
        <v>287</v>
      </c>
      <c r="B58" s="2">
        <v>243932</v>
      </c>
      <c r="C58" s="2">
        <v>598243</v>
      </c>
      <c r="D58" s="2">
        <v>927993</v>
      </c>
      <c r="E58" s="2">
        <v>2125146</v>
      </c>
      <c r="F58" s="2">
        <v>5215505</v>
      </c>
      <c r="G58" s="2">
        <v>7929219</v>
      </c>
    </row>
    <row r="59" spans="1:7" ht="12.75">
      <c r="A59" t="s">
        <v>288</v>
      </c>
      <c r="B59" s="2">
        <v>1229</v>
      </c>
      <c r="C59" s="2">
        <v>5438</v>
      </c>
      <c r="D59" s="2">
        <v>2941</v>
      </c>
      <c r="E59" s="2">
        <v>51159</v>
      </c>
      <c r="F59" s="2">
        <v>51309</v>
      </c>
      <c r="G59" s="2">
        <v>251807</v>
      </c>
    </row>
    <row r="60" ht="12.75">
      <c r="A60" t="s">
        <v>289</v>
      </c>
    </row>
    <row r="61" ht="12.75">
      <c r="A61" t="s">
        <v>290</v>
      </c>
    </row>
    <row r="62" spans="1:7" ht="12.75">
      <c r="A62" t="s">
        <v>291</v>
      </c>
      <c r="F62">
        <v>0</v>
      </c>
      <c r="G62" s="2">
        <v>7184</v>
      </c>
    </row>
    <row r="63" spans="1:7" ht="12.75">
      <c r="A63" t="s">
        <v>292</v>
      </c>
      <c r="F63" s="2">
        <v>25490</v>
      </c>
      <c r="G63" s="2">
        <v>78581</v>
      </c>
    </row>
    <row r="64" ht="12.75">
      <c r="A64" t="s">
        <v>293</v>
      </c>
    </row>
    <row r="65" spans="1:7" ht="12.75">
      <c r="A65" t="s">
        <v>294</v>
      </c>
      <c r="F65" s="2">
        <v>10790</v>
      </c>
      <c r="G65" s="2">
        <v>10625</v>
      </c>
    </row>
    <row r="66" spans="1:7" ht="12.75">
      <c r="A66" t="s">
        <v>295</v>
      </c>
      <c r="D66" s="2">
        <v>97503</v>
      </c>
      <c r="E66" s="2">
        <v>367873</v>
      </c>
      <c r="F66" s="2">
        <v>328229</v>
      </c>
      <c r="G66" s="2">
        <v>386823</v>
      </c>
    </row>
    <row r="67" spans="1:7" ht="12.75">
      <c r="A67" t="s">
        <v>296</v>
      </c>
      <c r="B67" s="2">
        <v>257631</v>
      </c>
      <c r="C67" s="2">
        <v>733378</v>
      </c>
      <c r="D67" s="2">
        <v>1135698</v>
      </c>
      <c r="E67" s="2">
        <v>2609534</v>
      </c>
      <c r="F67" s="2">
        <v>5858764</v>
      </c>
      <c r="G67" s="2">
        <v>9410621</v>
      </c>
    </row>
    <row r="68" spans="1:7" ht="12.75">
      <c r="A68" t="s">
        <v>297</v>
      </c>
      <c r="B68" s="2">
        <v>9991</v>
      </c>
      <c r="C68" s="2">
        <v>45673</v>
      </c>
      <c r="D68" s="2">
        <v>400753</v>
      </c>
      <c r="E68" s="2">
        <v>1743066</v>
      </c>
      <c r="F68" s="2">
        <v>4641581</v>
      </c>
      <c r="G68" s="2">
        <v>7470319</v>
      </c>
    </row>
    <row r="69" spans="1:7" ht="12.75">
      <c r="A69" t="s">
        <v>298</v>
      </c>
      <c r="D69" s="2">
        <v>319930</v>
      </c>
      <c r="E69" s="2">
        <v>1478225</v>
      </c>
      <c r="F69" s="2">
        <v>4373538</v>
      </c>
      <c r="G69" s="2">
        <v>7051624</v>
      </c>
    </row>
    <row r="70" spans="1:7" ht="12.75">
      <c r="A70" t="s">
        <v>299</v>
      </c>
      <c r="F70">
        <v>0</v>
      </c>
      <c r="G70" s="2">
        <v>750413</v>
      </c>
    </row>
    <row r="71" spans="1:7" ht="12.75">
      <c r="A71" t="s">
        <v>300</v>
      </c>
      <c r="F71">
        <v>0</v>
      </c>
      <c r="G71">
        <v>0</v>
      </c>
    </row>
    <row r="72" spans="1:7" ht="12.75">
      <c r="A72" t="s">
        <v>301</v>
      </c>
      <c r="D72" s="2">
        <v>80823</v>
      </c>
      <c r="E72" s="2">
        <v>264841</v>
      </c>
      <c r="F72" s="2">
        <v>106047</v>
      </c>
      <c r="G72" s="2">
        <v>170906</v>
      </c>
    </row>
    <row r="73" ht="12.75">
      <c r="A73" t="s">
        <v>302</v>
      </c>
    </row>
    <row r="74" spans="1:7" ht="12.75">
      <c r="A74" t="s">
        <v>303</v>
      </c>
      <c r="F74" s="2">
        <v>68975</v>
      </c>
      <c r="G74" s="2">
        <v>49149</v>
      </c>
    </row>
    <row r="75" spans="1:7" ht="12.75">
      <c r="A75" t="s">
        <v>304</v>
      </c>
      <c r="F75" s="2">
        <v>93020</v>
      </c>
      <c r="G75" s="2">
        <v>198639</v>
      </c>
    </row>
    <row r="76" spans="1:7" ht="12.75">
      <c r="A76" t="s">
        <v>305</v>
      </c>
      <c r="F76" s="2">
        <v>4814</v>
      </c>
      <c r="G76" s="2">
        <v>3352</v>
      </c>
    </row>
    <row r="77" spans="1:7" ht="12.75">
      <c r="A77" t="s">
        <v>306</v>
      </c>
      <c r="B77" s="2">
        <v>247641</v>
      </c>
      <c r="C77" s="2">
        <v>687705</v>
      </c>
      <c r="D77" s="2">
        <v>734945</v>
      </c>
      <c r="E77" s="2">
        <v>866468</v>
      </c>
      <c r="F77" s="2">
        <v>1217184</v>
      </c>
      <c r="G77" s="2">
        <v>1940302</v>
      </c>
    </row>
    <row r="78" spans="1:7" ht="12.75">
      <c r="A78" t="s">
        <v>307</v>
      </c>
      <c r="D78">
        <v>0</v>
      </c>
      <c r="E78">
        <v>0</v>
      </c>
      <c r="F78">
        <v>0</v>
      </c>
      <c r="G78" s="2">
        <v>203521</v>
      </c>
    </row>
    <row r="79" spans="1:7" ht="12.75">
      <c r="A79" t="s">
        <v>308</v>
      </c>
      <c r="D79" s="2">
        <v>124063</v>
      </c>
      <c r="E79" s="2">
        <v>230648</v>
      </c>
      <c r="F79" s="2">
        <v>570074</v>
      </c>
      <c r="G79" s="2">
        <v>1207265</v>
      </c>
    </row>
    <row r="80" ht="12.75">
      <c r="A80" t="s">
        <v>309</v>
      </c>
    </row>
    <row r="81" spans="1:6" ht="12.75">
      <c r="A81" t="s">
        <v>310</v>
      </c>
      <c r="F81">
        <v>0</v>
      </c>
    </row>
    <row r="82" spans="1:7" ht="12.75">
      <c r="A82" t="s">
        <v>311</v>
      </c>
      <c r="D82" s="2">
        <v>610882</v>
      </c>
      <c r="E82" s="2">
        <v>635820</v>
      </c>
      <c r="F82" s="2">
        <v>556368</v>
      </c>
      <c r="G82" s="2">
        <v>557981</v>
      </c>
    </row>
    <row r="83" spans="1:7" ht="12.75">
      <c r="A83" t="s">
        <v>312</v>
      </c>
      <c r="D83">
        <v>0</v>
      </c>
      <c r="E83">
        <v>0</v>
      </c>
      <c r="F83" s="2">
        <v>90742</v>
      </c>
      <c r="G83" s="2">
        <v>175056</v>
      </c>
    </row>
    <row r="84" spans="1:6" ht="12.75">
      <c r="A84" t="s">
        <v>313</v>
      </c>
      <c r="D84">
        <v>0</v>
      </c>
      <c r="E84">
        <v>0</v>
      </c>
      <c r="F84">
        <v>0</v>
      </c>
    </row>
    <row r="85" spans="1:7" ht="12.75">
      <c r="A85" t="s">
        <v>314</v>
      </c>
      <c r="B85" s="2">
        <v>58166</v>
      </c>
      <c r="C85" s="2">
        <v>224648</v>
      </c>
      <c r="D85" s="2">
        <v>431095</v>
      </c>
      <c r="E85" s="2">
        <v>803904</v>
      </c>
      <c r="F85" s="2">
        <v>1465977</v>
      </c>
      <c r="G85" s="2">
        <v>3336931</v>
      </c>
    </row>
    <row r="86" spans="1:7" ht="12.75">
      <c r="A86" t="s">
        <v>315</v>
      </c>
      <c r="B86" s="2">
        <v>58166</v>
      </c>
      <c r="C86" s="2">
        <v>224047</v>
      </c>
      <c r="D86" s="2">
        <v>431095</v>
      </c>
      <c r="E86" s="2">
        <v>803904</v>
      </c>
      <c r="F86" s="2">
        <v>1494044</v>
      </c>
      <c r="G86" s="2">
        <v>3276097</v>
      </c>
    </row>
    <row r="87" spans="1:7" ht="12.75">
      <c r="A87" t="s">
        <v>316</v>
      </c>
      <c r="D87" s="2">
        <v>388374</v>
      </c>
      <c r="E87" s="2">
        <v>735432</v>
      </c>
      <c r="F87" s="2">
        <v>1375277</v>
      </c>
      <c r="G87" s="2">
        <v>3025305</v>
      </c>
    </row>
    <row r="88" spans="1:7" ht="12.75">
      <c r="A88" t="s">
        <v>317</v>
      </c>
      <c r="D88" s="2">
        <v>388374</v>
      </c>
      <c r="E88" s="2">
        <v>735432</v>
      </c>
      <c r="F88" s="2">
        <v>1375277</v>
      </c>
      <c r="G88" s="2">
        <v>3024363</v>
      </c>
    </row>
    <row r="89" spans="1:7" ht="12.75">
      <c r="A89" t="s">
        <v>318</v>
      </c>
      <c r="D89">
        <v>0</v>
      </c>
      <c r="E89">
        <v>0</v>
      </c>
      <c r="F89">
        <v>0</v>
      </c>
      <c r="G89">
        <v>942</v>
      </c>
    </row>
    <row r="90" spans="1:7" ht="12.75">
      <c r="A90" t="s">
        <v>319</v>
      </c>
      <c r="F90">
        <v>0</v>
      </c>
      <c r="G90">
        <v>0</v>
      </c>
    </row>
    <row r="91" spans="1:7" ht="12.75">
      <c r="A91" t="s">
        <v>320</v>
      </c>
      <c r="D91" s="2">
        <v>42721</v>
      </c>
      <c r="E91" s="2">
        <v>68472</v>
      </c>
      <c r="F91" s="2">
        <v>118767</v>
      </c>
      <c r="G91" s="2">
        <v>250792</v>
      </c>
    </row>
    <row r="92" spans="1:7" ht="12.75">
      <c r="A92" t="s">
        <v>321</v>
      </c>
      <c r="D92" s="2">
        <v>42721</v>
      </c>
      <c r="E92" s="2">
        <v>68472</v>
      </c>
      <c r="F92" s="2">
        <v>101999</v>
      </c>
      <c r="G92" s="2">
        <v>171139</v>
      </c>
    </row>
    <row r="93" spans="1:7" ht="12.75">
      <c r="A93" t="s">
        <v>322</v>
      </c>
      <c r="F93" s="2">
        <v>16768</v>
      </c>
      <c r="G93" s="2">
        <v>79653</v>
      </c>
    </row>
    <row r="94" ht="12.75">
      <c r="A94" t="s">
        <v>323</v>
      </c>
    </row>
    <row r="95" ht="12.75">
      <c r="A95" t="s">
        <v>324</v>
      </c>
    </row>
    <row r="96" spans="1:7" ht="12.75">
      <c r="A96" t="s">
        <v>325</v>
      </c>
      <c r="B96">
        <v>0</v>
      </c>
      <c r="C96">
        <v>601</v>
      </c>
      <c r="D96">
        <v>0</v>
      </c>
      <c r="E96">
        <v>0</v>
      </c>
      <c r="F96">
        <v>0</v>
      </c>
      <c r="G96">
        <v>0</v>
      </c>
    </row>
    <row r="97" spans="1:7" ht="12.75">
      <c r="A97" t="s">
        <v>326</v>
      </c>
      <c r="F97" s="2">
        <v>-28067</v>
      </c>
      <c r="G97" s="2">
        <v>60834</v>
      </c>
    </row>
    <row r="98" ht="12.75">
      <c r="A98" t="s">
        <v>327</v>
      </c>
    </row>
    <row r="99" ht="12.75">
      <c r="A99" t="s">
        <v>328</v>
      </c>
    </row>
    <row r="100" ht="12.75">
      <c r="A100" t="s">
        <v>329</v>
      </c>
    </row>
    <row r="101" ht="12.75">
      <c r="A101" t="s">
        <v>330</v>
      </c>
    </row>
    <row r="102" ht="12.75">
      <c r="A102" t="s">
        <v>331</v>
      </c>
    </row>
    <row r="103" ht="12.75">
      <c r="A103" t="s">
        <v>332</v>
      </c>
    </row>
    <row r="104" ht="12.75">
      <c r="A104" t="s">
        <v>333</v>
      </c>
    </row>
    <row r="105" ht="12.75">
      <c r="A105" t="s">
        <v>334</v>
      </c>
    </row>
    <row r="106" spans="1:7" ht="12.75">
      <c r="A106" t="s">
        <v>335</v>
      </c>
      <c r="B106">
        <v>0</v>
      </c>
      <c r="C106" s="2">
        <v>2626</v>
      </c>
      <c r="D106" s="2">
        <v>45404</v>
      </c>
      <c r="E106" s="2">
        <v>210805</v>
      </c>
      <c r="F106" s="2">
        <v>373166</v>
      </c>
      <c r="G106" s="2">
        <v>941472</v>
      </c>
    </row>
    <row r="107" spans="1:7" ht="12.75">
      <c r="A107" t="s">
        <v>336</v>
      </c>
      <c r="D107" s="2">
        <v>28933</v>
      </c>
      <c r="E107" s="2">
        <v>163444</v>
      </c>
      <c r="F107" s="2">
        <v>373166</v>
      </c>
      <c r="G107" s="2">
        <v>1004812</v>
      </c>
    </row>
    <row r="108" spans="1:7" ht="12.75">
      <c r="A108" t="s">
        <v>337</v>
      </c>
      <c r="F108" s="2">
        <v>360887</v>
      </c>
      <c r="G108" s="2">
        <v>903956</v>
      </c>
    </row>
    <row r="109" spans="1:7" ht="12.75">
      <c r="A109" t="s">
        <v>338</v>
      </c>
      <c r="F109" s="2">
        <v>360887</v>
      </c>
      <c r="G109" s="2">
        <v>903956</v>
      </c>
    </row>
    <row r="110" spans="1:7" ht="12.75">
      <c r="A110" t="s">
        <v>339</v>
      </c>
      <c r="F110">
        <v>0</v>
      </c>
      <c r="G110">
        <v>0</v>
      </c>
    </row>
    <row r="111" spans="1:7" ht="12.75">
      <c r="A111" t="s">
        <v>340</v>
      </c>
      <c r="F111">
        <v>0</v>
      </c>
      <c r="G111" s="2">
        <v>63341</v>
      </c>
    </row>
    <row r="112" spans="1:7" ht="12.75">
      <c r="A112" t="s">
        <v>341</v>
      </c>
      <c r="F112" s="2">
        <v>12279</v>
      </c>
      <c r="G112" s="2">
        <v>37516</v>
      </c>
    </row>
    <row r="113" ht="12.75">
      <c r="A113" t="s">
        <v>342</v>
      </c>
    </row>
    <row r="114" spans="1:7" ht="12.75">
      <c r="A114" t="s">
        <v>343</v>
      </c>
      <c r="F114" s="2">
        <v>12279</v>
      </c>
      <c r="G114" s="2">
        <v>37516</v>
      </c>
    </row>
    <row r="115" ht="12.75">
      <c r="A115" t="s">
        <v>344</v>
      </c>
    </row>
    <row r="116" spans="1:6" ht="12.75">
      <c r="A116" t="s">
        <v>345</v>
      </c>
      <c r="D116" s="2">
        <v>16470</v>
      </c>
      <c r="E116" s="2">
        <v>47360</v>
      </c>
      <c r="F116" s="2">
        <v>41563</v>
      </c>
    </row>
    <row r="117" spans="1:7" ht="12.75">
      <c r="A117" t="s">
        <v>346</v>
      </c>
      <c r="B117" s="2">
        <v>1347</v>
      </c>
      <c r="C117" s="2">
        <v>4405</v>
      </c>
      <c r="D117" s="2">
        <v>2590</v>
      </c>
      <c r="E117" s="2">
        <v>57323</v>
      </c>
      <c r="F117" s="2">
        <v>39874</v>
      </c>
      <c r="G117" s="2">
        <v>244039</v>
      </c>
    </row>
    <row r="118" spans="1:7" ht="12.75">
      <c r="A118" t="s">
        <v>347</v>
      </c>
      <c r="D118" s="2">
        <v>2590</v>
      </c>
      <c r="E118" s="2">
        <v>57323</v>
      </c>
      <c r="F118" s="2">
        <v>41230</v>
      </c>
      <c r="G118" s="2">
        <v>250408</v>
      </c>
    </row>
    <row r="119" spans="1:7" ht="12.75">
      <c r="A119" t="s">
        <v>348</v>
      </c>
      <c r="D119">
        <v>0</v>
      </c>
      <c r="E119">
        <v>0</v>
      </c>
      <c r="F119" s="2">
        <v>1355</v>
      </c>
      <c r="G119" s="2">
        <v>6369</v>
      </c>
    </row>
    <row r="120" spans="1:7" ht="12.75">
      <c r="A120" t="s">
        <v>349</v>
      </c>
      <c r="B120" s="2">
        <v>84915</v>
      </c>
      <c r="C120" s="2">
        <v>147965</v>
      </c>
      <c r="D120" s="2">
        <v>269318</v>
      </c>
      <c r="E120" s="2">
        <v>352584</v>
      </c>
      <c r="F120" s="2">
        <v>571907</v>
      </c>
      <c r="G120" s="2">
        <v>1166020</v>
      </c>
    </row>
    <row r="121" spans="1:7" ht="12.75">
      <c r="A121" t="s">
        <v>350</v>
      </c>
      <c r="D121" s="2">
        <v>146449</v>
      </c>
      <c r="E121" s="2">
        <v>203681</v>
      </c>
      <c r="F121" s="2">
        <v>339440</v>
      </c>
      <c r="G121" s="2">
        <v>750127</v>
      </c>
    </row>
    <row r="122" spans="1:7" ht="12.75">
      <c r="A122" t="s">
        <v>351</v>
      </c>
      <c r="D122" s="2">
        <v>13428</v>
      </c>
      <c r="E122" s="2">
        <v>33430</v>
      </c>
      <c r="F122" s="2">
        <v>39354</v>
      </c>
      <c r="G122" s="2">
        <v>50662</v>
      </c>
    </row>
    <row r="123" spans="1:7" ht="12.75">
      <c r="A123" t="s">
        <v>352</v>
      </c>
      <c r="D123" s="2">
        <v>109441</v>
      </c>
      <c r="E123" s="2">
        <v>115473</v>
      </c>
      <c r="F123" s="2">
        <v>193113</v>
      </c>
      <c r="G123" s="2">
        <v>365232</v>
      </c>
    </row>
    <row r="124" spans="1:7" ht="12.75">
      <c r="A124" t="s">
        <v>353</v>
      </c>
      <c r="B124" s="2">
        <v>-28097</v>
      </c>
      <c r="C124" s="2">
        <v>69652</v>
      </c>
      <c r="D124" s="2">
        <v>113784</v>
      </c>
      <c r="E124" s="2">
        <v>183192</v>
      </c>
      <c r="F124" s="2">
        <v>481029</v>
      </c>
      <c r="G124" s="2">
        <v>951876</v>
      </c>
    </row>
    <row r="125" spans="1:7" ht="12.75">
      <c r="A125" t="s">
        <v>354</v>
      </c>
      <c r="B125">
        <v>0</v>
      </c>
      <c r="C125">
        <v>0</v>
      </c>
      <c r="D125">
        <v>0</v>
      </c>
      <c r="E125">
        <v>0</v>
      </c>
      <c r="F125">
        <v>0</v>
      </c>
      <c r="G125" s="2">
        <v>33524</v>
      </c>
    </row>
    <row r="126" spans="1:7" ht="12.75">
      <c r="A126" t="s">
        <v>355</v>
      </c>
      <c r="B126" s="2">
        <v>-28097</v>
      </c>
      <c r="C126" s="2">
        <v>69652</v>
      </c>
      <c r="D126" s="2">
        <v>113784</v>
      </c>
      <c r="E126" s="2">
        <v>183192</v>
      </c>
      <c r="F126" s="2">
        <v>481029</v>
      </c>
      <c r="G126" s="2">
        <v>985400</v>
      </c>
    </row>
    <row r="127" spans="1:7" ht="12.75">
      <c r="A127" t="s">
        <v>356</v>
      </c>
      <c r="B127">
        <v>0</v>
      </c>
      <c r="C127">
        <v>0</v>
      </c>
      <c r="D127">
        <v>0</v>
      </c>
      <c r="E127" s="2">
        <v>55895</v>
      </c>
      <c r="F127" s="2">
        <v>133798</v>
      </c>
      <c r="G127" s="2">
        <v>295138</v>
      </c>
    </row>
    <row r="128" spans="1:7" ht="12.75">
      <c r="A128" t="s">
        <v>357</v>
      </c>
      <c r="B128" s="2">
        <v>-28097</v>
      </c>
      <c r="C128" s="2">
        <v>69652</v>
      </c>
      <c r="D128" s="2">
        <v>113784</v>
      </c>
      <c r="E128" s="2">
        <v>127297</v>
      </c>
      <c r="F128" s="2">
        <v>347231</v>
      </c>
      <c r="G128" s="2">
        <v>690262</v>
      </c>
    </row>
    <row r="129" spans="1:7" ht="12.75">
      <c r="A129" t="s">
        <v>358</v>
      </c>
      <c r="B129" s="2">
        <v>228697</v>
      </c>
      <c r="C129" s="2">
        <v>416946</v>
      </c>
      <c r="D129" s="2">
        <v>34433</v>
      </c>
      <c r="E129" s="2">
        <v>40400</v>
      </c>
      <c r="F129" s="2">
        <v>37085</v>
      </c>
      <c r="G129" s="2">
        <v>33524</v>
      </c>
    </row>
    <row r="130" spans="1:7" ht="12.75">
      <c r="A130" t="s">
        <v>359</v>
      </c>
      <c r="B130" s="2">
        <v>200600</v>
      </c>
      <c r="C130" s="2">
        <v>486598</v>
      </c>
      <c r="D130" s="2">
        <v>148218</v>
      </c>
      <c r="E130" s="2">
        <v>167697</v>
      </c>
      <c r="F130" s="2">
        <v>384315</v>
      </c>
      <c r="G130" s="2">
        <v>723786</v>
      </c>
    </row>
    <row r="131" spans="1:7" ht="12.75">
      <c r="A131" t="s">
        <v>360</v>
      </c>
      <c r="G131" s="2">
        <v>250211</v>
      </c>
    </row>
    <row r="132" spans="1:7" ht="12.75">
      <c r="A132" t="s">
        <v>361</v>
      </c>
      <c r="G132">
        <v>0</v>
      </c>
    </row>
    <row r="133" spans="1:7" ht="12.75">
      <c r="A133" t="s">
        <v>362</v>
      </c>
      <c r="G133">
        <v>0</v>
      </c>
    </row>
    <row r="134" spans="1:7" ht="12.75">
      <c r="A134" t="s">
        <v>363</v>
      </c>
      <c r="G134">
        <v>0</v>
      </c>
    </row>
    <row r="135" spans="1:7" ht="12.75">
      <c r="A135" t="s">
        <v>364</v>
      </c>
      <c r="B135">
        <v>414</v>
      </c>
      <c r="C135">
        <v>0</v>
      </c>
      <c r="D135" s="2">
        <v>1977</v>
      </c>
      <c r="E135" s="2">
        <v>3378</v>
      </c>
      <c r="F135" s="2">
        <v>1055</v>
      </c>
      <c r="G135" s="2">
        <v>48853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35"/>
  <sheetViews>
    <sheetView workbookViewId="0" topLeftCell="A1">
      <selection activeCell="B1" sqref="B1"/>
    </sheetView>
  </sheetViews>
  <sheetFormatPr defaultColWidth="9.140625" defaultRowHeight="12.75"/>
  <sheetData>
    <row r="1" spans="2:7" ht="12.75">
      <c r="B1">
        <v>2003</v>
      </c>
      <c r="C1">
        <v>2004</v>
      </c>
      <c r="D1">
        <v>2005</v>
      </c>
      <c r="E1">
        <v>2006</v>
      </c>
      <c r="F1">
        <v>2007</v>
      </c>
      <c r="G1">
        <v>2008</v>
      </c>
    </row>
    <row r="2" spans="1:7" ht="12.75">
      <c r="A2" t="s">
        <v>231</v>
      </c>
      <c r="B2" s="3">
        <v>37622</v>
      </c>
      <c r="C2" s="3">
        <v>37987</v>
      </c>
      <c r="D2" s="3">
        <v>38353</v>
      </c>
      <c r="E2" s="3">
        <v>38718</v>
      </c>
      <c r="F2" s="3">
        <v>39083</v>
      </c>
      <c r="G2" s="3">
        <v>39448</v>
      </c>
    </row>
    <row r="3" spans="1:7" ht="12.75">
      <c r="A3" t="s">
        <v>232</v>
      </c>
      <c r="B3" s="3">
        <v>37986</v>
      </c>
      <c r="C3" s="3">
        <v>38352</v>
      </c>
      <c r="D3" s="3">
        <v>38717</v>
      </c>
      <c r="E3" s="3">
        <v>39082</v>
      </c>
      <c r="F3" s="3">
        <v>39447</v>
      </c>
      <c r="G3" s="3">
        <v>39813</v>
      </c>
    </row>
    <row r="4" spans="2:7" ht="12.75">
      <c r="B4" t="s">
        <v>233</v>
      </c>
      <c r="C4" t="s">
        <v>233</v>
      </c>
      <c r="D4" t="s">
        <v>233</v>
      </c>
      <c r="E4" t="s">
        <v>233</v>
      </c>
      <c r="F4" t="s">
        <v>233</v>
      </c>
      <c r="G4" t="s">
        <v>233</v>
      </c>
    </row>
    <row r="5" spans="1:7" ht="12.75">
      <c r="A5" t="s">
        <v>234</v>
      </c>
      <c r="B5" s="2">
        <v>3786335</v>
      </c>
      <c r="C5" s="2">
        <v>4232447</v>
      </c>
      <c r="D5" s="2">
        <v>6175248</v>
      </c>
      <c r="E5" s="2">
        <v>8661295</v>
      </c>
      <c r="F5" s="2">
        <v>13398622</v>
      </c>
      <c r="G5" s="2">
        <v>15764136</v>
      </c>
    </row>
    <row r="6" spans="1:7" ht="12.75">
      <c r="A6" t="s">
        <v>235</v>
      </c>
      <c r="B6">
        <v>10</v>
      </c>
      <c r="C6">
        <v>11</v>
      </c>
      <c r="D6">
        <v>17</v>
      </c>
      <c r="E6">
        <v>18</v>
      </c>
      <c r="F6">
        <v>18</v>
      </c>
      <c r="G6">
        <v>21</v>
      </c>
    </row>
    <row r="7" spans="1:7" ht="12.75">
      <c r="A7" t="s">
        <v>236</v>
      </c>
      <c r="B7">
        <v>81</v>
      </c>
      <c r="C7">
        <v>81</v>
      </c>
      <c r="D7">
        <v>105</v>
      </c>
      <c r="E7">
        <v>122</v>
      </c>
      <c r="F7">
        <v>181</v>
      </c>
      <c r="G7">
        <v>241</v>
      </c>
    </row>
    <row r="8" spans="1:7" ht="12.75">
      <c r="A8" t="s">
        <v>237</v>
      </c>
      <c r="B8" s="1">
        <v>0.7158</v>
      </c>
      <c r="C8" s="1">
        <v>0.7371</v>
      </c>
      <c r="D8" s="1">
        <v>0.5307</v>
      </c>
      <c r="E8" s="1">
        <v>0.4626</v>
      </c>
      <c r="F8" s="1">
        <v>0.3944</v>
      </c>
      <c r="G8" s="1">
        <v>0.3327</v>
      </c>
    </row>
    <row r="9" spans="1:7" ht="12.75">
      <c r="A9" t="s">
        <v>238</v>
      </c>
      <c r="B9">
        <v>0.4</v>
      </c>
      <c r="C9">
        <v>0.36</v>
      </c>
      <c r="D9">
        <v>0.88</v>
      </c>
      <c r="E9">
        <v>1.16</v>
      </c>
      <c r="F9">
        <v>1.54</v>
      </c>
      <c r="G9">
        <v>2.01</v>
      </c>
    </row>
    <row r="10" spans="1:6" ht="12.75">
      <c r="A10" t="s">
        <v>239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</row>
    <row r="11" spans="1:6" ht="12.75">
      <c r="A11" t="s">
        <v>240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</row>
    <row r="12" spans="1:7" ht="12.75">
      <c r="A12" t="s">
        <v>241</v>
      </c>
      <c r="B12" s="1">
        <v>0.6322</v>
      </c>
      <c r="C12" s="1">
        <v>0.6367</v>
      </c>
      <c r="D12" s="1">
        <v>0.6796</v>
      </c>
      <c r="E12" s="1">
        <v>0.6941</v>
      </c>
      <c r="F12" s="1">
        <v>0.7013</v>
      </c>
      <c r="G12" s="1">
        <v>0.7251</v>
      </c>
    </row>
    <row r="13" spans="1:7" ht="12.75">
      <c r="A13" t="s">
        <v>242</v>
      </c>
      <c r="B13" s="2">
        <v>7076</v>
      </c>
      <c r="C13" s="2">
        <v>6281</v>
      </c>
      <c r="D13" s="2">
        <v>9259</v>
      </c>
      <c r="E13" s="2">
        <v>19473</v>
      </c>
      <c r="F13" s="2">
        <v>24896</v>
      </c>
      <c r="G13" s="2">
        <v>34222</v>
      </c>
    </row>
    <row r="14" spans="1:7" ht="12.75">
      <c r="A14" t="s">
        <v>243</v>
      </c>
      <c r="B14" s="1">
        <v>0.5064</v>
      </c>
      <c r="C14" s="1">
        <v>0.4795</v>
      </c>
      <c r="D14" s="1">
        <v>0.4924</v>
      </c>
      <c r="E14" s="1">
        <v>0.6258</v>
      </c>
      <c r="F14" s="1">
        <v>0.6723</v>
      </c>
      <c r="G14" s="1">
        <v>0.7176</v>
      </c>
    </row>
    <row r="15" spans="1:7" ht="12.75">
      <c r="A15" t="s">
        <v>244</v>
      </c>
      <c r="B15" s="2">
        <v>7076</v>
      </c>
      <c r="C15" s="2">
        <v>6281</v>
      </c>
      <c r="D15" s="2">
        <v>9259</v>
      </c>
      <c r="E15" s="2">
        <v>19473</v>
      </c>
      <c r="F15" s="2">
        <v>24896</v>
      </c>
      <c r="G15" s="2">
        <v>34222</v>
      </c>
    </row>
    <row r="16" spans="1:7" ht="12.75">
      <c r="A16" t="s">
        <v>245</v>
      </c>
      <c r="B16" s="2">
        <v>2393753</v>
      </c>
      <c r="C16" s="2">
        <v>2694670</v>
      </c>
      <c r="D16" s="2">
        <v>4196464</v>
      </c>
      <c r="E16" s="2">
        <v>6011395</v>
      </c>
      <c r="F16" s="2">
        <v>9396017</v>
      </c>
      <c r="G16" s="2">
        <v>11429891</v>
      </c>
    </row>
    <row r="17" spans="1:7" ht="12.75">
      <c r="A17" t="s">
        <v>246</v>
      </c>
      <c r="B17">
        <v>338</v>
      </c>
      <c r="C17">
        <v>429</v>
      </c>
      <c r="D17">
        <v>453</v>
      </c>
      <c r="E17">
        <v>309</v>
      </c>
      <c r="F17">
        <v>377</v>
      </c>
      <c r="G17">
        <v>334</v>
      </c>
    </row>
    <row r="18" spans="1:7" ht="12.75">
      <c r="A18" t="s">
        <v>247</v>
      </c>
      <c r="B18" s="1">
        <v>0.3284</v>
      </c>
      <c r="C18" s="1">
        <v>0.3972</v>
      </c>
      <c r="D18" s="1">
        <v>0.3655</v>
      </c>
      <c r="E18" s="1">
        <v>0.2072</v>
      </c>
      <c r="F18" s="1">
        <v>0.2207</v>
      </c>
      <c r="G18" s="1">
        <v>0.1953</v>
      </c>
    </row>
    <row r="19" spans="1:7" ht="12.75">
      <c r="A19" t="s">
        <v>248</v>
      </c>
      <c r="B19">
        <v>338</v>
      </c>
      <c r="C19">
        <v>429</v>
      </c>
      <c r="D19">
        <v>453</v>
      </c>
      <c r="E19">
        <v>309</v>
      </c>
      <c r="F19">
        <v>377</v>
      </c>
      <c r="G19">
        <v>334</v>
      </c>
    </row>
    <row r="20" spans="1:7" ht="12.75">
      <c r="A20" t="s">
        <v>249</v>
      </c>
      <c r="B20" s="1">
        <v>0.3284</v>
      </c>
      <c r="C20" s="1">
        <v>0.3972</v>
      </c>
      <c r="D20" s="1">
        <v>0.3655</v>
      </c>
      <c r="E20" s="1">
        <v>0.2072</v>
      </c>
      <c r="F20" s="1">
        <v>0.2207</v>
      </c>
      <c r="G20" s="1">
        <v>0.1953</v>
      </c>
    </row>
    <row r="21" spans="1:6" ht="12.75">
      <c r="A21" t="s">
        <v>250</v>
      </c>
      <c r="B21">
        <v>0</v>
      </c>
      <c r="E21">
        <v>0</v>
      </c>
      <c r="F21">
        <v>0</v>
      </c>
    </row>
    <row r="22" spans="1:6" ht="12.75">
      <c r="A22" t="s">
        <v>251</v>
      </c>
      <c r="B22">
        <v>0</v>
      </c>
      <c r="E22">
        <v>0</v>
      </c>
      <c r="F22">
        <v>0</v>
      </c>
    </row>
    <row r="23" spans="1:6" ht="12.75">
      <c r="A23" t="s">
        <v>252</v>
      </c>
      <c r="B23">
        <v>0</v>
      </c>
      <c r="C23">
        <v>0</v>
      </c>
      <c r="D23">
        <v>0</v>
      </c>
      <c r="E23">
        <v>0</v>
      </c>
      <c r="F23">
        <v>0</v>
      </c>
    </row>
    <row r="24" ht="12.75">
      <c r="A24" t="s">
        <v>253</v>
      </c>
    </row>
    <row r="25" ht="12.75">
      <c r="A25" t="s">
        <v>254</v>
      </c>
    </row>
    <row r="26" ht="12.75">
      <c r="A26" t="s">
        <v>255</v>
      </c>
    </row>
    <row r="27" ht="12.75">
      <c r="A27" t="s">
        <v>256</v>
      </c>
    </row>
    <row r="28" spans="1:7" ht="12.75">
      <c r="A28" t="s">
        <v>257</v>
      </c>
      <c r="B28" s="1">
        <v>0.0431</v>
      </c>
      <c r="C28" s="1">
        <v>0.1343</v>
      </c>
      <c r="D28" s="1">
        <v>0.0628</v>
      </c>
      <c r="E28" s="1">
        <v>0.0323</v>
      </c>
      <c r="F28" s="1">
        <v>0.0352</v>
      </c>
      <c r="G28" s="1">
        <v>0.0379</v>
      </c>
    </row>
    <row r="29" spans="1:7" ht="12.75">
      <c r="A29" t="s">
        <v>258</v>
      </c>
      <c r="B29" s="1">
        <v>0.0585</v>
      </c>
      <c r="C29" s="1">
        <v>0.1847</v>
      </c>
      <c r="D29" s="1">
        <v>0.1022</v>
      </c>
      <c r="E29" s="1">
        <v>0.0659</v>
      </c>
      <c r="F29" s="1">
        <v>0.0835</v>
      </c>
      <c r="G29" s="1">
        <v>0.1049</v>
      </c>
    </row>
    <row r="30" spans="1:7" ht="12.75">
      <c r="A30" t="s">
        <v>259</v>
      </c>
      <c r="B30" s="1">
        <v>1.1247</v>
      </c>
      <c r="C30" s="1">
        <v>1.4459</v>
      </c>
      <c r="D30" s="1">
        <v>1.2024</v>
      </c>
      <c r="E30" s="1">
        <v>1.1027</v>
      </c>
      <c r="F30" s="1">
        <v>1.1457</v>
      </c>
      <c r="G30" s="1">
        <v>1.1314</v>
      </c>
    </row>
    <row r="31" spans="1:7" ht="12.75">
      <c r="A31" t="s">
        <v>260</v>
      </c>
      <c r="B31" s="1">
        <v>0.389</v>
      </c>
      <c r="C31" s="1">
        <v>0.4355</v>
      </c>
      <c r="D31" s="1">
        <v>0.373</v>
      </c>
      <c r="E31" s="1">
        <v>0.3472</v>
      </c>
      <c r="F31" s="1">
        <v>0.3338</v>
      </c>
      <c r="G31" s="1">
        <v>0.3778</v>
      </c>
    </row>
    <row r="32" spans="1:7" ht="12.75">
      <c r="A32" t="s">
        <v>261</v>
      </c>
      <c r="B32" s="1">
        <v>0.1109</v>
      </c>
      <c r="C32" s="1">
        <v>0.3084</v>
      </c>
      <c r="D32" s="1">
        <v>0.1683</v>
      </c>
      <c r="E32" s="1">
        <v>0.0931</v>
      </c>
      <c r="F32" s="1">
        <v>0.1272</v>
      </c>
      <c r="G32" s="1">
        <v>0.1161</v>
      </c>
    </row>
    <row r="33" spans="1:7" ht="12.75">
      <c r="A33" t="s">
        <v>262</v>
      </c>
      <c r="B33" s="1">
        <v>0.5465</v>
      </c>
      <c r="C33" s="1">
        <v>0.5897</v>
      </c>
      <c r="D33" s="1">
        <v>0.4336</v>
      </c>
      <c r="E33" s="1">
        <v>0.4847</v>
      </c>
      <c r="F33" s="1">
        <v>0.4724</v>
      </c>
      <c r="G33" s="1">
        <v>0.5307</v>
      </c>
    </row>
    <row r="34" spans="1:7" ht="12.75">
      <c r="A34" t="s">
        <v>263</v>
      </c>
      <c r="B34" s="1">
        <v>0.3537</v>
      </c>
      <c r="C34" s="1">
        <v>0.5238</v>
      </c>
      <c r="D34" s="1">
        <v>0.3422</v>
      </c>
      <c r="E34" s="1">
        <v>0.3547</v>
      </c>
      <c r="F34" s="1">
        <v>0.3617</v>
      </c>
      <c r="G34" s="1">
        <v>0.4156</v>
      </c>
    </row>
    <row r="35" spans="1:7" ht="12.75">
      <c r="A35" t="s">
        <v>264</v>
      </c>
      <c r="B35" s="1">
        <v>0.3459</v>
      </c>
      <c r="C35" s="1">
        <v>0.3012</v>
      </c>
      <c r="D35" s="1">
        <v>0.3102</v>
      </c>
      <c r="E35" s="1">
        <v>0.3149</v>
      </c>
      <c r="F35" s="1">
        <v>0.2914</v>
      </c>
      <c r="G35" s="1">
        <v>0.3339</v>
      </c>
    </row>
    <row r="36" spans="1:7" ht="12.75">
      <c r="A36" t="s">
        <v>265</v>
      </c>
      <c r="B36" s="1">
        <v>0.0794</v>
      </c>
      <c r="C36" s="1">
        <v>0.04</v>
      </c>
      <c r="D36" s="1">
        <v>0.033</v>
      </c>
      <c r="E36" s="1">
        <v>0.0576</v>
      </c>
      <c r="F36" s="1">
        <v>0.0613</v>
      </c>
      <c r="G36" s="1">
        <v>0.0744</v>
      </c>
    </row>
    <row r="37" spans="1:7" ht="12.75">
      <c r="A37" t="s">
        <v>266</v>
      </c>
      <c r="B37" s="1">
        <v>0.0131</v>
      </c>
      <c r="C37" s="1">
        <v>0.0034</v>
      </c>
      <c r="D37" s="1">
        <v>0.0096</v>
      </c>
      <c r="E37" s="1">
        <v>0.0155</v>
      </c>
      <c r="F37" s="1">
        <v>0.0092</v>
      </c>
      <c r="G37" s="1">
        <v>0.0177</v>
      </c>
    </row>
    <row r="38" spans="1:7" ht="12.75">
      <c r="A38" t="s">
        <v>267</v>
      </c>
      <c r="B38" s="1">
        <v>0.2533</v>
      </c>
      <c r="C38" s="1">
        <v>0.2578</v>
      </c>
      <c r="D38" s="1">
        <v>0.2676</v>
      </c>
      <c r="E38" s="1">
        <v>0.2419</v>
      </c>
      <c r="F38" s="1">
        <v>0.2208</v>
      </c>
      <c r="G38" s="1">
        <v>0.2418</v>
      </c>
    </row>
    <row r="39" spans="1:7" ht="12.75">
      <c r="A39" t="s">
        <v>268</v>
      </c>
      <c r="B39" s="1">
        <v>0.1505</v>
      </c>
      <c r="C39" s="1">
        <v>0.1759</v>
      </c>
      <c r="D39" s="1">
        <v>0.1708</v>
      </c>
      <c r="E39" s="1">
        <v>0.1529</v>
      </c>
      <c r="F39" s="1">
        <v>0.1431</v>
      </c>
      <c r="G39" s="1">
        <v>0.1594</v>
      </c>
    </row>
    <row r="40" spans="1:7" ht="12.75">
      <c r="A40" t="s">
        <v>269</v>
      </c>
      <c r="B40" s="1">
        <v>0.1028</v>
      </c>
      <c r="C40" s="1">
        <v>0.0819</v>
      </c>
      <c r="D40" s="1">
        <v>0.0969</v>
      </c>
      <c r="E40" s="1">
        <v>0.089</v>
      </c>
      <c r="F40" s="1">
        <v>0.0777</v>
      </c>
      <c r="G40" s="1">
        <v>0.0824</v>
      </c>
    </row>
    <row r="41" spans="1:7" ht="12.75">
      <c r="A41" t="s">
        <v>270</v>
      </c>
      <c r="B41" s="1">
        <v>0.4116</v>
      </c>
      <c r="C41" s="1">
        <v>0.4062</v>
      </c>
      <c r="D41" s="1">
        <v>0.4042</v>
      </c>
      <c r="E41" s="1">
        <v>0.3515</v>
      </c>
      <c r="F41" s="1">
        <v>0.3162</v>
      </c>
      <c r="G41" s="1">
        <v>0.3386</v>
      </c>
    </row>
    <row r="42" spans="1:7" ht="12.75">
      <c r="A42" t="s">
        <v>271</v>
      </c>
      <c r="B42" s="1">
        <v>0.2445</v>
      </c>
      <c r="C42" s="1">
        <v>0.2772</v>
      </c>
      <c r="D42" s="1">
        <v>0.2579</v>
      </c>
      <c r="E42" s="1">
        <v>0.2222</v>
      </c>
      <c r="F42" s="1">
        <v>0.2049</v>
      </c>
      <c r="G42" s="1">
        <v>0.2232</v>
      </c>
    </row>
    <row r="43" spans="1:7" ht="12.75">
      <c r="A43" t="s">
        <v>272</v>
      </c>
      <c r="B43">
        <v>6.57</v>
      </c>
      <c r="C43">
        <v>8.06</v>
      </c>
      <c r="D43">
        <v>7.71</v>
      </c>
      <c r="E43">
        <v>6.71</v>
      </c>
      <c r="F43">
        <v>6.09</v>
      </c>
      <c r="G43">
        <v>6.44</v>
      </c>
    </row>
    <row r="44" spans="1:7" ht="12.75">
      <c r="A44" t="s">
        <v>273</v>
      </c>
      <c r="B44">
        <v>136</v>
      </c>
      <c r="C44">
        <v>155</v>
      </c>
      <c r="D44">
        <v>179</v>
      </c>
      <c r="E44">
        <v>125</v>
      </c>
      <c r="F44">
        <v>110</v>
      </c>
      <c r="G44">
        <v>119</v>
      </c>
    </row>
    <row r="45" spans="1:7" ht="12.75">
      <c r="A45" t="s">
        <v>274</v>
      </c>
      <c r="C45">
        <v>155</v>
      </c>
      <c r="D45">
        <v>179</v>
      </c>
      <c r="E45">
        <v>125</v>
      </c>
      <c r="F45">
        <v>110</v>
      </c>
      <c r="G45">
        <v>119</v>
      </c>
    </row>
    <row r="46" ht="12.75">
      <c r="A46" t="s">
        <v>275</v>
      </c>
    </row>
    <row r="47" spans="1:7" ht="12.75">
      <c r="A47" t="s">
        <v>276</v>
      </c>
      <c r="B47" s="1">
        <v>0.1678</v>
      </c>
      <c r="C47" s="1">
        <v>0.0525</v>
      </c>
      <c r="D47" s="1">
        <v>0.0411</v>
      </c>
      <c r="E47" s="1">
        <v>0.0502</v>
      </c>
      <c r="F47" s="1">
        <v>0.0201</v>
      </c>
      <c r="G47" s="1">
        <v>0.0346</v>
      </c>
    </row>
    <row r="48" spans="1:7" ht="12.75">
      <c r="A48" t="s">
        <v>277</v>
      </c>
      <c r="B48" s="1">
        <v>0.1511</v>
      </c>
      <c r="C48" s="1">
        <v>0.0386</v>
      </c>
      <c r="D48" s="1">
        <v>0.0288</v>
      </c>
      <c r="E48" s="1">
        <v>0.0377</v>
      </c>
      <c r="F48" s="1">
        <v>0.0077</v>
      </c>
      <c r="G48" s="1">
        <v>0.0124</v>
      </c>
    </row>
    <row r="49" spans="1:7" ht="12.75">
      <c r="A49" t="s">
        <v>278</v>
      </c>
      <c r="B49" s="1">
        <v>0.0122</v>
      </c>
      <c r="C49" s="1">
        <v>0.1163</v>
      </c>
      <c r="D49" s="1">
        <v>0.0122</v>
      </c>
      <c r="E49" s="1">
        <v>0.021</v>
      </c>
      <c r="F49" s="1">
        <v>0.0406</v>
      </c>
      <c r="G49" s="1">
        <v>0.0238</v>
      </c>
    </row>
    <row r="50" spans="1:7" ht="12.75">
      <c r="A50" t="s">
        <v>279</v>
      </c>
      <c r="B50" s="1">
        <v>0.0012</v>
      </c>
      <c r="C50" s="1">
        <v>0.11</v>
      </c>
      <c r="D50" s="1">
        <v>-0.0013</v>
      </c>
      <c r="E50" s="1">
        <v>0.0086</v>
      </c>
      <c r="F50" s="1">
        <v>0.0286</v>
      </c>
      <c r="G50" s="1">
        <v>0.0161</v>
      </c>
    </row>
    <row r="51" spans="1:7" ht="12.75">
      <c r="A51" t="s">
        <v>280</v>
      </c>
      <c r="B51" s="1">
        <v>0.8377</v>
      </c>
      <c r="C51" s="1">
        <v>0.5147</v>
      </c>
      <c r="D51" s="1">
        <v>0.7414</v>
      </c>
      <c r="E51" s="1">
        <v>0.7578</v>
      </c>
      <c r="F51" s="1">
        <v>0.6577</v>
      </c>
      <c r="G51" s="1">
        <v>0.5081</v>
      </c>
    </row>
    <row r="52" spans="1:7" ht="12.75">
      <c r="A52" t="s">
        <v>281</v>
      </c>
      <c r="B52" s="1">
        <v>0.265</v>
      </c>
      <c r="C52" s="1">
        <v>0.2145</v>
      </c>
      <c r="D52" s="1">
        <v>0.2123</v>
      </c>
      <c r="E52" s="1">
        <v>0.1957</v>
      </c>
      <c r="F52" s="1">
        <v>0.2134</v>
      </c>
      <c r="G52" s="1">
        <v>0.1968</v>
      </c>
    </row>
    <row r="53" spans="1:7" ht="12.75">
      <c r="A53" t="s">
        <v>282</v>
      </c>
      <c r="B53" s="2">
        <v>1003290</v>
      </c>
      <c r="C53" s="2">
        <v>907740</v>
      </c>
      <c r="D53" s="2">
        <v>1311148</v>
      </c>
      <c r="E53" s="2">
        <v>1695224</v>
      </c>
      <c r="F53" s="2">
        <v>2859736</v>
      </c>
      <c r="G53" s="2">
        <v>3101741</v>
      </c>
    </row>
    <row r="54" spans="1:7" ht="12.75">
      <c r="A54" t="s">
        <v>283</v>
      </c>
      <c r="B54" s="2">
        <v>281537</v>
      </c>
      <c r="C54" s="2">
        <v>211493</v>
      </c>
      <c r="D54" s="2">
        <v>251675</v>
      </c>
      <c r="E54" s="2">
        <v>465002</v>
      </c>
      <c r="F54" s="2">
        <v>463570</v>
      </c>
      <c r="G54" s="2">
        <v>546793</v>
      </c>
    </row>
    <row r="55" ht="12.75">
      <c r="A55" t="s">
        <v>284</v>
      </c>
    </row>
    <row r="56" ht="12.75">
      <c r="A56" t="s">
        <v>285</v>
      </c>
    </row>
    <row r="57" spans="1:6" ht="12.75">
      <c r="A57" t="s">
        <v>286</v>
      </c>
      <c r="B57">
        <v>0</v>
      </c>
      <c r="C57">
        <v>0</v>
      </c>
      <c r="D57">
        <v>0</v>
      </c>
      <c r="E57">
        <v>0</v>
      </c>
      <c r="F57">
        <v>0</v>
      </c>
    </row>
    <row r="58" spans="1:7" ht="12.75">
      <c r="A58" t="s">
        <v>287</v>
      </c>
      <c r="B58" s="2">
        <v>2057258</v>
      </c>
      <c r="C58" s="2">
        <v>2621791</v>
      </c>
      <c r="D58" s="2">
        <v>4068628</v>
      </c>
      <c r="E58" s="2">
        <v>5782880</v>
      </c>
      <c r="F58" s="2">
        <v>9271873</v>
      </c>
      <c r="G58" s="2">
        <v>11229169</v>
      </c>
    </row>
    <row r="59" spans="1:7" ht="12.75">
      <c r="A59" t="s">
        <v>288</v>
      </c>
      <c r="B59" s="2">
        <v>336494</v>
      </c>
      <c r="C59" s="2">
        <v>72879</v>
      </c>
      <c r="D59" s="2">
        <v>127837</v>
      </c>
      <c r="E59" s="2">
        <v>228516</v>
      </c>
      <c r="F59" s="2">
        <v>124144</v>
      </c>
      <c r="G59" s="2">
        <v>200722</v>
      </c>
    </row>
    <row r="60" ht="12.75">
      <c r="A60" t="s">
        <v>289</v>
      </c>
    </row>
    <row r="61" ht="12.75">
      <c r="A61" t="s">
        <v>290</v>
      </c>
    </row>
    <row r="62" ht="12.75">
      <c r="A62" t="s">
        <v>291</v>
      </c>
    </row>
    <row r="63" ht="12.75">
      <c r="A63" t="s">
        <v>292</v>
      </c>
    </row>
    <row r="64" ht="12.75">
      <c r="A64" t="s">
        <v>293</v>
      </c>
    </row>
    <row r="65" spans="1:7" ht="12.75">
      <c r="A65" t="s">
        <v>294</v>
      </c>
      <c r="G65" s="2">
        <v>41752</v>
      </c>
    </row>
    <row r="66" spans="1:7" ht="12.75">
      <c r="A66" t="s">
        <v>295</v>
      </c>
      <c r="B66" s="2">
        <v>444250</v>
      </c>
      <c r="C66" s="2">
        <v>491423</v>
      </c>
      <c r="D66" s="2">
        <v>543797</v>
      </c>
      <c r="E66" s="2">
        <v>718190</v>
      </c>
      <c r="F66" s="2">
        <v>803444</v>
      </c>
      <c r="G66" s="2">
        <v>743306</v>
      </c>
    </row>
    <row r="67" spans="1:7" ht="12.75">
      <c r="A67" t="s">
        <v>296</v>
      </c>
      <c r="B67" s="2">
        <v>3786335</v>
      </c>
      <c r="C67" s="2">
        <v>4232447</v>
      </c>
      <c r="D67" s="2">
        <v>6175248</v>
      </c>
      <c r="E67" s="2">
        <v>8661295</v>
      </c>
      <c r="F67" s="2">
        <v>13398622</v>
      </c>
      <c r="G67" s="2">
        <v>15764136</v>
      </c>
    </row>
    <row r="68" spans="1:7" ht="12.75">
      <c r="A68" t="s">
        <v>297</v>
      </c>
      <c r="B68" s="2">
        <v>1076177</v>
      </c>
      <c r="C68" s="2">
        <v>1112755</v>
      </c>
      <c r="D68" s="2">
        <v>2898112</v>
      </c>
      <c r="E68" s="2">
        <v>4654349</v>
      </c>
      <c r="F68" s="2">
        <v>8114273</v>
      </c>
      <c r="G68" s="2">
        <v>10518649</v>
      </c>
    </row>
    <row r="69" spans="1:7" ht="12.75">
      <c r="A69" t="s">
        <v>298</v>
      </c>
      <c r="B69" s="2">
        <v>846915</v>
      </c>
      <c r="C69" s="2">
        <v>934485</v>
      </c>
      <c r="D69" s="2">
        <v>2468517</v>
      </c>
      <c r="E69" s="2">
        <v>4093556</v>
      </c>
      <c r="F69" s="2">
        <v>7772575</v>
      </c>
      <c r="G69" s="2">
        <v>9324282</v>
      </c>
    </row>
    <row r="70" ht="12.75">
      <c r="A70" t="s">
        <v>299</v>
      </c>
    </row>
    <row r="71" ht="12.75">
      <c r="A71" t="s">
        <v>300</v>
      </c>
    </row>
    <row r="72" spans="1:7" ht="12.75">
      <c r="A72" t="s">
        <v>301</v>
      </c>
      <c r="B72" s="2">
        <v>229262</v>
      </c>
      <c r="C72" s="2">
        <v>178270</v>
      </c>
      <c r="D72" s="2">
        <v>429594</v>
      </c>
      <c r="E72" s="2">
        <v>560792</v>
      </c>
      <c r="F72" s="2">
        <v>341698</v>
      </c>
      <c r="G72" s="2">
        <v>365963</v>
      </c>
    </row>
    <row r="73" spans="1:7" ht="12.75">
      <c r="A73" t="s">
        <v>302</v>
      </c>
      <c r="G73" s="2">
        <v>55156</v>
      </c>
    </row>
    <row r="74" spans="1:7" ht="12.75">
      <c r="A74" t="s">
        <v>303</v>
      </c>
      <c r="G74" s="2">
        <v>666708</v>
      </c>
    </row>
    <row r="75" ht="12.75">
      <c r="A75" t="s">
        <v>304</v>
      </c>
    </row>
    <row r="76" ht="12.75">
      <c r="A76" t="s">
        <v>305</v>
      </c>
    </row>
    <row r="77" spans="1:7" ht="12.75">
      <c r="A77" t="s">
        <v>306</v>
      </c>
      <c r="B77" s="2">
        <v>2710158</v>
      </c>
      <c r="C77" s="2">
        <v>3119692</v>
      </c>
      <c r="D77" s="2">
        <v>3277136</v>
      </c>
      <c r="E77" s="2">
        <v>4006946</v>
      </c>
      <c r="F77" s="2">
        <v>5284349</v>
      </c>
      <c r="G77" s="2">
        <v>5245487</v>
      </c>
    </row>
    <row r="78" spans="1:6" ht="12.75">
      <c r="A78" t="s">
        <v>307</v>
      </c>
      <c r="B78">
        <v>0</v>
      </c>
      <c r="C78">
        <v>0</v>
      </c>
      <c r="D78">
        <v>0</v>
      </c>
      <c r="E78">
        <v>0</v>
      </c>
      <c r="F78">
        <v>0</v>
      </c>
    </row>
    <row r="79" spans="1:7" ht="12.75">
      <c r="A79" t="s">
        <v>308</v>
      </c>
      <c r="B79" s="2">
        <v>494248</v>
      </c>
      <c r="C79" s="2">
        <v>1751796</v>
      </c>
      <c r="D79" s="2">
        <v>1564465</v>
      </c>
      <c r="E79" s="2">
        <v>1618165</v>
      </c>
      <c r="F79" s="2">
        <v>1928315</v>
      </c>
      <c r="G79" s="2">
        <v>2366199</v>
      </c>
    </row>
    <row r="80" ht="12.75">
      <c r="A80" t="s">
        <v>309</v>
      </c>
    </row>
    <row r="81" ht="12.75">
      <c r="A81" t="s">
        <v>310</v>
      </c>
    </row>
    <row r="82" spans="1:6" ht="12.75">
      <c r="A82" t="s">
        <v>311</v>
      </c>
      <c r="B82" s="2">
        <v>920530</v>
      </c>
      <c r="C82">
        <v>0</v>
      </c>
      <c r="D82">
        <v>0</v>
      </c>
      <c r="E82">
        <v>0</v>
      </c>
      <c r="F82" s="2">
        <v>535567</v>
      </c>
    </row>
    <row r="83" spans="1:7" ht="12.75">
      <c r="A83" t="s">
        <v>312</v>
      </c>
      <c r="B83" s="2">
        <v>1295381</v>
      </c>
      <c r="C83" s="2">
        <v>113582</v>
      </c>
      <c r="D83" s="2">
        <v>113728</v>
      </c>
      <c r="E83" s="2">
        <v>134375</v>
      </c>
      <c r="F83" s="2">
        <v>2570553</v>
      </c>
      <c r="G83" s="2">
        <v>2800079</v>
      </c>
    </row>
    <row r="84" spans="1:7" ht="12.75">
      <c r="A84" t="s">
        <v>313</v>
      </c>
      <c r="B84">
        <v>0</v>
      </c>
      <c r="C84" s="2">
        <v>1254315</v>
      </c>
      <c r="D84" s="2">
        <v>1598943</v>
      </c>
      <c r="E84" s="2">
        <v>2254407</v>
      </c>
      <c r="F84" s="2">
        <v>249913</v>
      </c>
      <c r="G84" s="2">
        <v>79209</v>
      </c>
    </row>
    <row r="85" spans="1:7" ht="12.75">
      <c r="A85" t="s">
        <v>314</v>
      </c>
      <c r="B85" s="2">
        <v>1363662</v>
      </c>
      <c r="C85" s="2">
        <v>1746135</v>
      </c>
      <c r="D85" s="2">
        <v>1941293</v>
      </c>
      <c r="E85" s="2">
        <v>2575658</v>
      </c>
      <c r="F85" s="2">
        <v>3682344</v>
      </c>
      <c r="G85" s="2">
        <v>5508840</v>
      </c>
    </row>
    <row r="86" spans="1:7" ht="12.75">
      <c r="A86" t="s">
        <v>315</v>
      </c>
      <c r="B86" s="2">
        <v>1193808</v>
      </c>
      <c r="C86" s="2">
        <v>1508033</v>
      </c>
      <c r="D86" s="2">
        <v>1504247</v>
      </c>
      <c r="E86" s="2">
        <v>2493780</v>
      </c>
      <c r="F86" s="2">
        <v>3667946</v>
      </c>
      <c r="G86" s="2">
        <v>5544939</v>
      </c>
    </row>
    <row r="87" spans="1:7" ht="12.75">
      <c r="A87" t="s">
        <v>316</v>
      </c>
      <c r="B87" s="2">
        <v>1193808</v>
      </c>
      <c r="C87" s="2">
        <v>1508033</v>
      </c>
      <c r="D87" s="2">
        <v>1504247</v>
      </c>
      <c r="E87" s="2">
        <v>2072360</v>
      </c>
      <c r="F87" s="2">
        <v>2927754</v>
      </c>
      <c r="G87" s="2">
        <v>4401892</v>
      </c>
    </row>
    <row r="88" spans="1:7" ht="12.75">
      <c r="A88" t="s">
        <v>317</v>
      </c>
      <c r="B88" s="2">
        <v>1179113</v>
      </c>
      <c r="C88" s="2">
        <v>1500263</v>
      </c>
      <c r="D88" s="2">
        <v>1493994</v>
      </c>
      <c r="E88" s="2">
        <v>2052286</v>
      </c>
      <c r="F88" s="2">
        <v>2898897</v>
      </c>
      <c r="G88" s="2">
        <v>4383484</v>
      </c>
    </row>
    <row r="89" spans="1:7" ht="12.75">
      <c r="A89" t="s">
        <v>318</v>
      </c>
      <c r="B89" s="2">
        <v>14695</v>
      </c>
      <c r="C89" s="2">
        <v>7769</v>
      </c>
      <c r="D89" s="2">
        <v>10254</v>
      </c>
      <c r="E89" s="2">
        <v>20074</v>
      </c>
      <c r="F89" s="2">
        <v>28858</v>
      </c>
      <c r="G89" s="2">
        <v>18408</v>
      </c>
    </row>
    <row r="90" ht="12.75">
      <c r="A90" t="s">
        <v>319</v>
      </c>
    </row>
    <row r="91" spans="1:7" ht="12.75">
      <c r="A91" t="s">
        <v>320</v>
      </c>
      <c r="B91">
        <v>0</v>
      </c>
      <c r="C91">
        <v>0</v>
      </c>
      <c r="D91">
        <v>0</v>
      </c>
      <c r="E91" s="2">
        <v>421420</v>
      </c>
      <c r="F91" s="2">
        <v>740191</v>
      </c>
      <c r="G91" s="2">
        <v>1143047</v>
      </c>
    </row>
    <row r="92" spans="1:7" ht="12.75">
      <c r="A92" t="s">
        <v>321</v>
      </c>
      <c r="B92">
        <v>0</v>
      </c>
      <c r="C92">
        <v>0</v>
      </c>
      <c r="D92">
        <v>0</v>
      </c>
      <c r="E92" s="2">
        <v>421420</v>
      </c>
      <c r="F92" s="2">
        <v>740191</v>
      </c>
      <c r="G92" s="2">
        <v>1143047</v>
      </c>
    </row>
    <row r="93" ht="12.75">
      <c r="A93" t="s">
        <v>322</v>
      </c>
    </row>
    <row r="94" ht="12.75">
      <c r="A94" t="s">
        <v>323</v>
      </c>
    </row>
    <row r="95" ht="12.75">
      <c r="A95" t="s">
        <v>324</v>
      </c>
    </row>
    <row r="96" spans="1:7" ht="12.75">
      <c r="A96" t="s">
        <v>325</v>
      </c>
      <c r="B96" s="2">
        <v>169854</v>
      </c>
      <c r="C96" s="2">
        <v>238103</v>
      </c>
      <c r="D96" s="2">
        <v>437046</v>
      </c>
      <c r="E96" s="2">
        <v>81878</v>
      </c>
      <c r="F96" s="2">
        <v>14398</v>
      </c>
      <c r="G96" s="2">
        <v>26652</v>
      </c>
    </row>
    <row r="97" spans="1:7" ht="12.75">
      <c r="A97" t="s">
        <v>326</v>
      </c>
      <c r="G97" s="2">
        <v>-62751</v>
      </c>
    </row>
    <row r="98" ht="12.75">
      <c r="A98" t="s">
        <v>327</v>
      </c>
    </row>
    <row r="99" ht="12.75">
      <c r="A99" t="s">
        <v>328</v>
      </c>
    </row>
    <row r="100" ht="12.75">
      <c r="A100" t="s">
        <v>329</v>
      </c>
    </row>
    <row r="101" ht="12.75">
      <c r="A101" t="s">
        <v>330</v>
      </c>
    </row>
    <row r="102" ht="12.75">
      <c r="A102" t="s">
        <v>331</v>
      </c>
    </row>
    <row r="103" ht="12.75">
      <c r="A103" t="s">
        <v>332</v>
      </c>
    </row>
    <row r="104" ht="12.75">
      <c r="A104" t="s">
        <v>333</v>
      </c>
    </row>
    <row r="105" ht="12.75">
      <c r="A105" t="s">
        <v>334</v>
      </c>
    </row>
    <row r="106" spans="1:7" ht="12.75">
      <c r="A106" t="s">
        <v>335</v>
      </c>
      <c r="B106" s="2">
        <v>278382</v>
      </c>
      <c r="C106" s="2">
        <v>160523</v>
      </c>
      <c r="D106" s="2">
        <v>171950</v>
      </c>
      <c r="E106" s="2">
        <v>426956</v>
      </c>
      <c r="F106" s="2">
        <v>676503</v>
      </c>
      <c r="G106" s="2">
        <v>1085252</v>
      </c>
    </row>
    <row r="107" spans="1:7" ht="12.75">
      <c r="A107" t="s">
        <v>336</v>
      </c>
      <c r="B107" s="2">
        <v>108446</v>
      </c>
      <c r="C107" s="2">
        <v>63142</v>
      </c>
      <c r="D107" s="2">
        <v>114477</v>
      </c>
      <c r="E107" s="2">
        <v>386197</v>
      </c>
      <c r="F107" s="2">
        <v>639018</v>
      </c>
      <c r="G107" s="2">
        <v>1085252</v>
      </c>
    </row>
    <row r="108" spans="1:7" ht="12.75">
      <c r="A108" t="s">
        <v>337</v>
      </c>
      <c r="G108" s="2">
        <v>1085252</v>
      </c>
    </row>
    <row r="109" spans="1:7" ht="12.75">
      <c r="A109" t="s">
        <v>338</v>
      </c>
      <c r="G109" s="2">
        <v>1085252</v>
      </c>
    </row>
    <row r="110" ht="12.75">
      <c r="A110" t="s">
        <v>339</v>
      </c>
    </row>
    <row r="111" ht="12.75">
      <c r="A111" t="s">
        <v>340</v>
      </c>
    </row>
    <row r="112" ht="12.75">
      <c r="A112" t="s">
        <v>341</v>
      </c>
    </row>
    <row r="113" ht="12.75">
      <c r="A113" t="s">
        <v>342</v>
      </c>
    </row>
    <row r="114" ht="12.75">
      <c r="A114" t="s">
        <v>343</v>
      </c>
    </row>
    <row r="115" ht="12.75">
      <c r="A115" t="s">
        <v>344</v>
      </c>
    </row>
    <row r="116" spans="1:6" ht="12.75">
      <c r="A116" t="s">
        <v>345</v>
      </c>
      <c r="B116" s="2">
        <v>169936</v>
      </c>
      <c r="C116" s="2">
        <v>97381</v>
      </c>
      <c r="D116" s="2">
        <v>57473</v>
      </c>
      <c r="E116" s="2">
        <v>40759</v>
      </c>
      <c r="F116" s="2">
        <v>37484</v>
      </c>
    </row>
    <row r="117" spans="1:7" ht="12.75">
      <c r="A117" t="s">
        <v>346</v>
      </c>
      <c r="B117" s="2">
        <v>46027</v>
      </c>
      <c r="C117" s="2">
        <v>13653</v>
      </c>
      <c r="D117" s="2">
        <v>49862</v>
      </c>
      <c r="E117" s="2">
        <v>114657</v>
      </c>
      <c r="F117" s="2">
        <v>101906</v>
      </c>
      <c r="G117" s="2">
        <v>258394</v>
      </c>
    </row>
    <row r="118" spans="1:7" ht="12.75">
      <c r="A118" t="s">
        <v>347</v>
      </c>
      <c r="B118" s="2">
        <v>69781</v>
      </c>
      <c r="C118" s="2">
        <v>29693</v>
      </c>
      <c r="D118" s="2">
        <v>96136</v>
      </c>
      <c r="E118" s="2">
        <v>177562</v>
      </c>
      <c r="F118" s="2">
        <v>194318</v>
      </c>
      <c r="G118" s="2">
        <v>338568</v>
      </c>
    </row>
    <row r="119" spans="1:7" ht="12.75">
      <c r="A119" t="s">
        <v>348</v>
      </c>
      <c r="B119" s="2">
        <v>23754</v>
      </c>
      <c r="C119" s="2">
        <v>16040</v>
      </c>
      <c r="D119" s="2">
        <v>46274</v>
      </c>
      <c r="E119" s="2">
        <v>62905</v>
      </c>
      <c r="F119" s="2">
        <v>92412</v>
      </c>
      <c r="G119" s="2">
        <v>80173</v>
      </c>
    </row>
    <row r="120" spans="1:7" ht="12.75">
      <c r="A120" t="s">
        <v>349</v>
      </c>
      <c r="B120" s="2">
        <v>888075</v>
      </c>
      <c r="C120" s="2">
        <v>1033463</v>
      </c>
      <c r="D120" s="2">
        <v>1392671</v>
      </c>
      <c r="E120" s="2">
        <v>1794185</v>
      </c>
      <c r="F120" s="2">
        <v>2435622</v>
      </c>
      <c r="G120" s="2">
        <v>3525404</v>
      </c>
    </row>
    <row r="121" spans="1:7" ht="12.75">
      <c r="A121" t="s">
        <v>350</v>
      </c>
      <c r="B121" s="2">
        <v>527580</v>
      </c>
      <c r="C121" s="2">
        <v>705222</v>
      </c>
      <c r="D121" s="2">
        <v>888645</v>
      </c>
      <c r="E121" s="2">
        <v>1134084</v>
      </c>
      <c r="F121" s="2">
        <v>1578807</v>
      </c>
      <c r="G121" s="2">
        <v>2324294</v>
      </c>
    </row>
    <row r="122" spans="1:7" ht="12.75">
      <c r="A122" t="s">
        <v>351</v>
      </c>
      <c r="B122" s="2">
        <v>26157</v>
      </c>
      <c r="C122">
        <v>0</v>
      </c>
      <c r="D122">
        <v>0</v>
      </c>
      <c r="E122">
        <v>0</v>
      </c>
      <c r="F122" s="2">
        <v>57033</v>
      </c>
      <c r="G122" s="2">
        <v>69893</v>
      </c>
    </row>
    <row r="123" spans="1:7" ht="12.75">
      <c r="A123" t="s">
        <v>352</v>
      </c>
      <c r="B123" s="2">
        <v>334338</v>
      </c>
      <c r="C123" s="2">
        <v>328241</v>
      </c>
      <c r="D123" s="2">
        <v>504026</v>
      </c>
      <c r="E123" s="2">
        <v>660101</v>
      </c>
      <c r="F123" s="2">
        <v>799783</v>
      </c>
      <c r="G123" s="2">
        <v>1131217</v>
      </c>
    </row>
    <row r="124" spans="1:7" ht="12.75">
      <c r="A124" t="s">
        <v>353</v>
      </c>
      <c r="B124" s="2">
        <v>151179</v>
      </c>
      <c r="C124" s="2">
        <v>538496</v>
      </c>
      <c r="D124" s="2">
        <v>326811</v>
      </c>
      <c r="E124" s="2">
        <v>239860</v>
      </c>
      <c r="F124" s="2">
        <v>468312</v>
      </c>
      <c r="G124" s="2">
        <v>639789</v>
      </c>
    </row>
    <row r="125" spans="1:7" ht="12.75">
      <c r="A125" t="s">
        <v>354</v>
      </c>
      <c r="B125" s="2">
        <v>-356954</v>
      </c>
      <c r="C125" s="2">
        <v>-109623</v>
      </c>
      <c r="D125" s="2">
        <v>-176073</v>
      </c>
      <c r="E125" s="2">
        <v>26596</v>
      </c>
      <c r="F125" s="2">
        <v>1420</v>
      </c>
      <c r="G125" s="2">
        <v>-34473</v>
      </c>
    </row>
    <row r="126" spans="1:7" ht="12.75">
      <c r="A126" t="s">
        <v>355</v>
      </c>
      <c r="B126" s="2">
        <v>-205776</v>
      </c>
      <c r="C126" s="2">
        <v>428873</v>
      </c>
      <c r="D126" s="2">
        <v>150738</v>
      </c>
      <c r="E126" s="2">
        <v>266457</v>
      </c>
      <c r="F126" s="2">
        <v>469732</v>
      </c>
      <c r="G126" s="2">
        <v>605317</v>
      </c>
    </row>
    <row r="127" spans="1:7" ht="12.75">
      <c r="A127" t="s">
        <v>356</v>
      </c>
      <c r="B127">
        <v>0</v>
      </c>
      <c r="C127">
        <v>0</v>
      </c>
      <c r="D127">
        <v>0</v>
      </c>
      <c r="E127">
        <v>0</v>
      </c>
      <c r="F127" s="2">
        <v>80254</v>
      </c>
      <c r="G127" s="2">
        <v>87721</v>
      </c>
    </row>
    <row r="128" spans="1:7" ht="12.75">
      <c r="A128" t="s">
        <v>357</v>
      </c>
      <c r="B128" s="2">
        <v>-205776</v>
      </c>
      <c r="C128" s="2">
        <v>428873</v>
      </c>
      <c r="D128" s="2">
        <v>150738</v>
      </c>
      <c r="E128" s="2">
        <v>266457</v>
      </c>
      <c r="F128" s="2">
        <v>389478</v>
      </c>
      <c r="G128" s="2">
        <v>517596</v>
      </c>
    </row>
    <row r="129" spans="1:7" ht="12.75">
      <c r="A129" t="s">
        <v>358</v>
      </c>
      <c r="B129" s="2">
        <v>181547</v>
      </c>
      <c r="C129">
        <v>0</v>
      </c>
      <c r="D129">
        <v>0</v>
      </c>
      <c r="E129">
        <v>0</v>
      </c>
      <c r="F129" s="2">
        <v>187669</v>
      </c>
      <c r="G129" s="2">
        <v>45448</v>
      </c>
    </row>
    <row r="130" spans="1:7" ht="12.75">
      <c r="A130" t="s">
        <v>359</v>
      </c>
      <c r="B130" s="2">
        <v>-24229</v>
      </c>
      <c r="C130" s="2">
        <v>428873</v>
      </c>
      <c r="D130" s="2">
        <v>150738</v>
      </c>
      <c r="E130" s="2">
        <v>266457</v>
      </c>
      <c r="F130" s="2">
        <v>577147</v>
      </c>
      <c r="G130" s="2">
        <v>563044</v>
      </c>
    </row>
    <row r="131" spans="1:7" ht="12.75">
      <c r="A131" t="s">
        <v>360</v>
      </c>
      <c r="G131" s="2">
        <v>366039</v>
      </c>
    </row>
    <row r="132" spans="1:7" ht="12.75">
      <c r="A132" t="s">
        <v>361</v>
      </c>
      <c r="G132" s="2">
        <v>27471</v>
      </c>
    </row>
    <row r="133" ht="12.75">
      <c r="A133" t="s">
        <v>362</v>
      </c>
    </row>
    <row r="134" ht="12.75">
      <c r="A134" t="s">
        <v>363</v>
      </c>
    </row>
    <row r="135" spans="1:7" ht="12.75">
      <c r="A135" t="s">
        <v>364</v>
      </c>
      <c r="B135" s="2">
        <v>26427</v>
      </c>
      <c r="C135" s="2">
        <v>295910</v>
      </c>
      <c r="D135" s="2">
        <v>41943</v>
      </c>
      <c r="E135" s="2">
        <v>107028</v>
      </c>
      <c r="F135" s="2">
        <v>312636</v>
      </c>
      <c r="G135" s="2">
        <v>247790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162"/>
  <sheetViews>
    <sheetView tabSelected="1" workbookViewId="0" topLeftCell="A1">
      <pane xSplit="2" ySplit="8" topLeftCell="AA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H20" sqref="AH20"/>
    </sheetView>
  </sheetViews>
  <sheetFormatPr defaultColWidth="9.140625" defaultRowHeight="12.75"/>
  <cols>
    <col min="1" max="2" width="3.28125" style="4" customWidth="1"/>
    <col min="3" max="8" width="9.140625" style="4" customWidth="1"/>
    <col min="9" max="9" width="13.421875" style="4" bestFit="1" customWidth="1"/>
    <col min="10" max="11" width="9.140625" style="4" customWidth="1"/>
    <col min="12" max="12" width="0.85546875" style="4" customWidth="1"/>
    <col min="13" max="14" width="9.140625" style="4" customWidth="1"/>
    <col min="15" max="15" width="0.85546875" style="4" customWidth="1"/>
    <col min="16" max="18" width="9.140625" style="4" customWidth="1"/>
    <col min="19" max="19" width="0.85546875" style="4" customWidth="1"/>
    <col min="20" max="22" width="9.140625" style="4" customWidth="1"/>
    <col min="23" max="23" width="0.85546875" style="11" customWidth="1"/>
    <col min="24" max="26" width="9.140625" style="4" customWidth="1"/>
    <col min="27" max="27" width="0.85546875" style="4" customWidth="1"/>
    <col min="28" max="28" width="9.140625" style="4" customWidth="1"/>
    <col min="29" max="29" width="0.85546875" style="4" customWidth="1"/>
    <col min="30" max="30" width="10.28125" style="4" bestFit="1" customWidth="1"/>
    <col min="31" max="32" width="9.140625" style="4" customWidth="1"/>
    <col min="33" max="33" width="0.85546875" style="4" customWidth="1"/>
    <col min="34" max="36" width="9.140625" style="4" customWidth="1"/>
    <col min="37" max="37" width="0.85546875" style="4" customWidth="1"/>
    <col min="38" max="40" width="9.140625" style="4" customWidth="1"/>
    <col min="41" max="41" width="0.85546875" style="4" customWidth="1"/>
    <col min="42" max="44" width="9.140625" style="4" customWidth="1"/>
    <col min="45" max="45" width="0.85546875" style="4" customWidth="1"/>
    <col min="46" max="50" width="9.140625" style="4" customWidth="1"/>
    <col min="51" max="51" width="0.85546875" style="4" customWidth="1"/>
    <col min="52" max="54" width="9.140625" style="4" customWidth="1"/>
    <col min="55" max="55" width="0.85546875" style="4" customWidth="1"/>
    <col min="56" max="56" width="11.28125" style="4" bestFit="1" customWidth="1"/>
    <col min="57" max="16384" width="9.140625" style="4" customWidth="1"/>
  </cols>
  <sheetData>
    <row r="1" spans="2:56" ht="11.25"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M1" s="4" t="s">
        <v>431</v>
      </c>
      <c r="N1" s="4" t="s">
        <v>431</v>
      </c>
      <c r="P1" s="4" t="s">
        <v>220</v>
      </c>
      <c r="Q1" s="4" t="s">
        <v>222</v>
      </c>
      <c r="R1" s="4" t="s">
        <v>228</v>
      </c>
      <c r="T1" s="4" t="s">
        <v>226</v>
      </c>
      <c r="U1" s="4" t="s">
        <v>226</v>
      </c>
      <c r="V1" s="4" t="s">
        <v>230</v>
      </c>
      <c r="X1" s="4" t="s">
        <v>244</v>
      </c>
      <c r="Y1" s="4" t="s">
        <v>244</v>
      </c>
      <c r="Z1" s="4" t="s">
        <v>244</v>
      </c>
      <c r="AD1" s="4" t="s">
        <v>276</v>
      </c>
      <c r="AE1" s="4" t="s">
        <v>276</v>
      </c>
      <c r="AF1" s="4" t="s">
        <v>276</v>
      </c>
      <c r="AH1" s="4" t="s">
        <v>277</v>
      </c>
      <c r="AI1" s="4" t="s">
        <v>277</v>
      </c>
      <c r="AJ1" s="4" t="s">
        <v>277</v>
      </c>
      <c r="AL1" s="4" t="s">
        <v>278</v>
      </c>
      <c r="AM1" s="4" t="s">
        <v>278</v>
      </c>
      <c r="AN1" s="4" t="s">
        <v>278</v>
      </c>
      <c r="AP1" s="4" t="s">
        <v>279</v>
      </c>
      <c r="AQ1" s="4" t="s">
        <v>279</v>
      </c>
      <c r="AR1" s="4" t="s">
        <v>279</v>
      </c>
      <c r="AT1" s="4" t="s">
        <v>391</v>
      </c>
      <c r="AU1" s="4" t="s">
        <v>276</v>
      </c>
      <c r="AV1" s="4" t="s">
        <v>277</v>
      </c>
      <c r="AW1" s="4" t="s">
        <v>278</v>
      </c>
      <c r="AX1" s="4" t="s">
        <v>279</v>
      </c>
      <c r="AZ1" s="4" t="s">
        <v>228</v>
      </c>
      <c r="BA1" s="4" t="s">
        <v>395</v>
      </c>
      <c r="BB1" s="4" t="s">
        <v>395</v>
      </c>
      <c r="BD1" s="4" t="s">
        <v>405</v>
      </c>
    </row>
    <row r="2" spans="13:54" ht="11.25">
      <c r="M2" s="4" t="s">
        <v>432</v>
      </c>
      <c r="N2" s="4" t="s">
        <v>433</v>
      </c>
      <c r="Q2" s="4" t="s">
        <v>223</v>
      </c>
      <c r="R2" s="4" t="s">
        <v>223</v>
      </c>
      <c r="T2" s="4" t="s">
        <v>227</v>
      </c>
      <c r="U2" s="4" t="s">
        <v>222</v>
      </c>
      <c r="X2" s="4">
        <v>2006</v>
      </c>
      <c r="Y2" s="4">
        <v>2007</v>
      </c>
      <c r="Z2" s="4">
        <v>2008</v>
      </c>
      <c r="AD2" s="4">
        <v>2006</v>
      </c>
      <c r="AE2" s="4">
        <v>2007</v>
      </c>
      <c r="AF2" s="4">
        <v>2008</v>
      </c>
      <c r="AH2" s="4">
        <v>2006</v>
      </c>
      <c r="AI2" s="4">
        <v>2007</v>
      </c>
      <c r="AJ2" s="4">
        <v>2008</v>
      </c>
      <c r="AL2" s="4">
        <v>2006</v>
      </c>
      <c r="AM2" s="4">
        <v>2007</v>
      </c>
      <c r="AN2" s="4">
        <v>2008</v>
      </c>
      <c r="AP2" s="4">
        <v>2006</v>
      </c>
      <c r="AQ2" s="4">
        <v>2007</v>
      </c>
      <c r="AR2" s="4">
        <v>2008</v>
      </c>
      <c r="AT2" s="4" t="s">
        <v>392</v>
      </c>
      <c r="AZ2" s="4" t="s">
        <v>396</v>
      </c>
      <c r="BA2" s="4" t="s">
        <v>398</v>
      </c>
      <c r="BB2" s="4" t="s">
        <v>398</v>
      </c>
    </row>
    <row r="3" spans="46:54" ht="11.25">
      <c r="AT3" s="4" t="s">
        <v>393</v>
      </c>
      <c r="AZ3" s="4" t="s">
        <v>397</v>
      </c>
      <c r="BA3" s="4" t="s">
        <v>401</v>
      </c>
      <c r="BB3" s="4" t="s">
        <v>400</v>
      </c>
    </row>
    <row r="4" spans="1:54" ht="11.25">
      <c r="A4" s="4" t="s">
        <v>0</v>
      </c>
      <c r="C4" s="4" t="s">
        <v>219</v>
      </c>
      <c r="M4" s="4" t="s">
        <v>436</v>
      </c>
      <c r="AZ4" s="4" t="s">
        <v>394</v>
      </c>
      <c r="BA4" s="4" t="s">
        <v>402</v>
      </c>
      <c r="BB4" s="4" t="s">
        <v>399</v>
      </c>
    </row>
    <row r="7" spans="10:56" ht="11.25">
      <c r="J7" s="8"/>
      <c r="AT7" s="12">
        <v>39813</v>
      </c>
      <c r="BD7" s="12">
        <f ca="1">TODAY()</f>
        <v>40099</v>
      </c>
    </row>
    <row r="9" spans="1:56" ht="11.25">
      <c r="A9" s="4">
        <v>1</v>
      </c>
      <c r="B9" s="4">
        <v>71</v>
      </c>
      <c r="C9" s="4" t="s">
        <v>11</v>
      </c>
      <c r="D9" s="4" t="s">
        <v>12</v>
      </c>
      <c r="E9" s="4">
        <v>4.3</v>
      </c>
      <c r="F9" s="5">
        <v>39312</v>
      </c>
      <c r="G9" s="6">
        <v>0.0002</v>
      </c>
      <c r="H9" s="10">
        <v>0</v>
      </c>
      <c r="I9" s="7">
        <v>3081975</v>
      </c>
      <c r="J9" s="8">
        <v>6384</v>
      </c>
      <c r="K9" s="4" t="s">
        <v>13</v>
      </c>
      <c r="M9" s="4">
        <v>0</v>
      </c>
      <c r="N9" s="4">
        <v>4493</v>
      </c>
      <c r="P9" s="4" t="s">
        <v>221</v>
      </c>
      <c r="Q9" s="4" t="s">
        <v>224</v>
      </c>
      <c r="R9" s="4" t="s">
        <v>229</v>
      </c>
      <c r="T9" s="4" t="s">
        <v>225</v>
      </c>
      <c r="U9" s="4" t="s">
        <v>225</v>
      </c>
      <c r="V9" s="4" t="b">
        <f aca="true" t="shared" si="0" ref="V9:V20">T9=U9</f>
        <v>1</v>
      </c>
      <c r="X9" s="8">
        <f aca="true" ca="1" t="shared" si="1" ref="X9:Z20">INDEX(INDIRECT("'"&amp;$P9&amp;"'!$B$5:$G$135",1),MATCH(X$1,INDIRECT("'"&amp;$P9&amp;"'!$A$5:$A$135",1),0),MATCH(X$2,INDIRECT("'"&amp;$P9&amp;"'!$B$1:$G$1",1),0))</f>
        <v>15625</v>
      </c>
      <c r="Y9" s="8">
        <f ca="1" t="shared" si="1"/>
        <v>19919</v>
      </c>
      <c r="Z9" s="8">
        <f ca="1" t="shared" si="1"/>
        <v>22306</v>
      </c>
      <c r="AA9" s="8"/>
      <c r="AB9" s="8">
        <f>IF(AT9&lt;=1,Z9,SUM(Y9:Z9))</f>
        <v>22306</v>
      </c>
      <c r="AD9" s="6">
        <f aca="true" ca="1" t="shared" si="2" ref="AD9:AR20">INDEX(INDIRECT("'"&amp;$P9&amp;"'!$B$5:$G$135",1),MATCH(AD$1,INDIRECT("'"&amp;$P9&amp;"'!$A$5:$A$135",1),0),MATCH(AD$2,INDIRECT("'"&amp;$P9&amp;"'!$B$1:$G$1",1),0))</f>
        <v>0.0244</v>
      </c>
      <c r="AE9" s="6">
        <f ca="1" t="shared" si="2"/>
        <v>0.0147</v>
      </c>
      <c r="AF9" s="6">
        <f ca="1" t="shared" si="2"/>
        <v>0.0189</v>
      </c>
      <c r="AG9" s="6"/>
      <c r="AH9" s="6">
        <f ca="1" t="shared" si="2"/>
        <v>0.0149</v>
      </c>
      <c r="AI9" s="6">
        <f ca="1" t="shared" si="2"/>
        <v>0.0089</v>
      </c>
      <c r="AJ9" s="6">
        <f ca="1" t="shared" si="2"/>
        <v>0.0162</v>
      </c>
      <c r="AK9" s="6"/>
      <c r="AL9" s="6">
        <f ca="1" t="shared" si="2"/>
        <v>0.0616</v>
      </c>
      <c r="AM9" s="6">
        <f ca="1" t="shared" si="2"/>
        <v>0.0053</v>
      </c>
      <c r="AN9" s="6">
        <f ca="1" t="shared" si="2"/>
        <v>0.0039</v>
      </c>
      <c r="AO9" s="6"/>
      <c r="AP9" s="6">
        <f ca="1" t="shared" si="2"/>
        <v>0.0616</v>
      </c>
      <c r="AQ9" s="6">
        <f ca="1" t="shared" si="2"/>
        <v>0.0053</v>
      </c>
      <c r="AR9" s="6">
        <f ca="1" t="shared" si="2"/>
        <v>0.0039</v>
      </c>
      <c r="AT9" s="8">
        <f>ROUNDDOWN(($AT$7-F9)/365,0)</f>
        <v>1</v>
      </c>
      <c r="AU9" s="6">
        <f>AF9</f>
        <v>0.0189</v>
      </c>
      <c r="AV9" s="6">
        <f>AJ9</f>
        <v>0.0162</v>
      </c>
      <c r="AW9" s="6">
        <f>AN9</f>
        <v>0.0039</v>
      </c>
      <c r="AX9" s="6">
        <f>AR9</f>
        <v>0.0039</v>
      </c>
      <c r="AZ9" s="6">
        <f>G9</f>
        <v>0.0002</v>
      </c>
      <c r="BA9" s="6">
        <f>AU9</f>
        <v>0.0189</v>
      </c>
      <c r="BB9" s="6">
        <f>AV9</f>
        <v>0.0162</v>
      </c>
      <c r="BD9" s="13">
        <f>(BD$7-F9)/365</f>
        <v>2.1561643835616437</v>
      </c>
    </row>
    <row r="10" spans="1:56" ht="11.25">
      <c r="A10" s="4">
        <v>2</v>
      </c>
      <c r="B10" s="4">
        <v>20</v>
      </c>
      <c r="C10" s="4" t="s">
        <v>14</v>
      </c>
      <c r="D10" s="4" t="s">
        <v>12</v>
      </c>
      <c r="E10" s="4">
        <v>4.7</v>
      </c>
      <c r="F10" s="5">
        <v>39054</v>
      </c>
      <c r="G10" s="6">
        <v>0.0075</v>
      </c>
      <c r="H10" s="10">
        <v>0</v>
      </c>
      <c r="I10" s="7">
        <v>3605900</v>
      </c>
      <c r="J10" s="8">
        <v>5951</v>
      </c>
      <c r="K10" s="4" t="s">
        <v>15</v>
      </c>
      <c r="M10" s="4">
        <v>0</v>
      </c>
      <c r="N10" s="4">
        <v>3180</v>
      </c>
      <c r="P10" s="4" t="s">
        <v>367</v>
      </c>
      <c r="Q10" s="4" t="s">
        <v>365</v>
      </c>
      <c r="R10" s="4" t="s">
        <v>368</v>
      </c>
      <c r="T10" s="4" t="s">
        <v>366</v>
      </c>
      <c r="U10" s="4" t="s">
        <v>366</v>
      </c>
      <c r="V10" s="4" t="b">
        <f t="shared" si="0"/>
        <v>1</v>
      </c>
      <c r="X10" s="8">
        <f ca="1" t="shared" si="1"/>
        <v>84006</v>
      </c>
      <c r="Y10" s="8">
        <f ca="1" t="shared" si="1"/>
        <v>129269</v>
      </c>
      <c r="Z10" s="8">
        <f ca="1" t="shared" si="1"/>
        <v>200115</v>
      </c>
      <c r="AA10" s="8"/>
      <c r="AB10" s="8">
        <f aca="true" t="shared" si="3" ref="AB10:AB18">IF(AT10&lt;=1,Z10,SUM(Y10:Z10))</f>
        <v>329384</v>
      </c>
      <c r="AD10" s="6">
        <f aca="true" ca="1" t="shared" si="4" ref="AD10:AD20">INDEX(INDIRECT("'"&amp;$P10&amp;"'!$B$5:$G$135",1),MATCH(AD$1,INDIRECT("'"&amp;$P10&amp;"'!$A$5:$A$135",1),0),MATCH(AD$2,INDIRECT("'"&amp;$P10&amp;"'!$B$1:$G$1",1),0))</f>
        <v>0.0082</v>
      </c>
      <c r="AE10" s="6">
        <f ca="1" t="shared" si="2"/>
        <v>0.0185</v>
      </c>
      <c r="AF10" s="6">
        <f ca="1" t="shared" si="2"/>
        <v>0.0133</v>
      </c>
      <c r="AG10" s="6"/>
      <c r="AH10" s="6">
        <f ca="1" t="shared" si="2"/>
        <v>0.0059</v>
      </c>
      <c r="AI10" s="6">
        <f ca="1" t="shared" si="2"/>
        <v>0.0036</v>
      </c>
      <c r="AJ10" s="6">
        <f ca="1" t="shared" si="2"/>
        <v>0.0065</v>
      </c>
      <c r="AK10" s="6"/>
      <c r="AL10" s="6">
        <f ca="1" t="shared" si="2"/>
        <v>0.0003</v>
      </c>
      <c r="AM10" s="6">
        <f ca="1" t="shared" si="2"/>
        <v>0.0069</v>
      </c>
      <c r="AN10" s="6">
        <f ca="1" t="shared" si="2"/>
        <v>0.0026</v>
      </c>
      <c r="AO10" s="6"/>
      <c r="AP10" s="6">
        <f ca="1" t="shared" si="2"/>
        <v>0.0003</v>
      </c>
      <c r="AQ10" s="6">
        <f ca="1" t="shared" si="2"/>
        <v>0.0069</v>
      </c>
      <c r="AR10" s="6">
        <f ca="1" t="shared" si="2"/>
        <v>0.0024</v>
      </c>
      <c r="AT10" s="8">
        <f aca="true" t="shared" si="5" ref="AT10:AT15">ROUNDDOWN(($AT$7-F10)/365,0)</f>
        <v>2</v>
      </c>
      <c r="AU10" s="6">
        <f>SUMPRODUCT(AE10:AF10,$Y10:$Z10)/SUM($Y10:$Z10)</f>
        <v>0.015340775508221405</v>
      </c>
      <c r="AV10" s="6">
        <f>SUMPRODUCT(AI10:AJ10,$Y10:$Z10)/SUM($Y10:$Z10)</f>
        <v>0.005361875197338061</v>
      </c>
      <c r="AW10" s="6">
        <f>SUMPRODUCT(AM10:AN10,$Y10:$Z10)/SUM($Y10:$Z10)</f>
        <v>0.004287564362567701</v>
      </c>
      <c r="AX10" s="6">
        <f>SUMPRODUCT(AQ10:AR10,$Y10:$Z10)/SUM($Y10:$Z10)</f>
        <v>0.0041660557282685255</v>
      </c>
      <c r="AZ10" s="6">
        <f aca="true" t="shared" si="6" ref="AZ10:AZ15">G10</f>
        <v>0.0075</v>
      </c>
      <c r="BA10" s="6">
        <f aca="true" t="shared" si="7" ref="BA10:BB15">AU10</f>
        <v>0.015340775508221405</v>
      </c>
      <c r="BB10" s="6">
        <f t="shared" si="7"/>
        <v>0.005361875197338061</v>
      </c>
      <c r="BD10" s="13">
        <f aca="true" t="shared" si="8" ref="BD10:BD15">(BD$7-F10)/365</f>
        <v>2.863013698630137</v>
      </c>
    </row>
    <row r="11" spans="1:56" ht="11.25">
      <c r="A11" s="4">
        <v>3</v>
      </c>
      <c r="B11" s="4">
        <v>72</v>
      </c>
      <c r="C11" s="4" t="s">
        <v>16</v>
      </c>
      <c r="D11" s="4" t="s">
        <v>12</v>
      </c>
      <c r="E11" s="4">
        <v>4.2</v>
      </c>
      <c r="F11" s="5">
        <v>39349</v>
      </c>
      <c r="G11" s="6">
        <v>0.0024</v>
      </c>
      <c r="H11" s="10">
        <v>0</v>
      </c>
      <c r="I11" s="7">
        <v>2568250</v>
      </c>
      <c r="J11" s="8">
        <v>5465</v>
      </c>
      <c r="K11" s="4" t="s">
        <v>13</v>
      </c>
      <c r="M11" s="4">
        <v>0</v>
      </c>
      <c r="N11" s="4">
        <v>3918</v>
      </c>
      <c r="P11" s="4" t="s">
        <v>372</v>
      </c>
      <c r="Q11" s="4" t="s">
        <v>373</v>
      </c>
      <c r="R11" s="4" t="s">
        <v>387</v>
      </c>
      <c r="T11" s="4" t="s">
        <v>366</v>
      </c>
      <c r="U11" s="4" t="s">
        <v>366</v>
      </c>
      <c r="V11" s="4" t="b">
        <f t="shared" si="0"/>
        <v>1</v>
      </c>
      <c r="X11" s="8">
        <f ca="1" t="shared" si="1"/>
        <v>10869</v>
      </c>
      <c r="Y11" s="8">
        <f ca="1" t="shared" si="1"/>
        <v>14363</v>
      </c>
      <c r="Z11" s="8">
        <f ca="1" t="shared" si="1"/>
        <v>16982</v>
      </c>
      <c r="AA11" s="8"/>
      <c r="AB11" s="8">
        <f t="shared" si="3"/>
        <v>16982</v>
      </c>
      <c r="AD11" s="6">
        <f ca="1" t="shared" si="4"/>
        <v>0.0002</v>
      </c>
      <c r="AE11" s="6">
        <f ca="1" t="shared" si="2"/>
        <v>0.0003</v>
      </c>
      <c r="AF11" s="6">
        <f ca="1" t="shared" si="2"/>
        <v>0.0006</v>
      </c>
      <c r="AG11" s="6"/>
      <c r="AH11" s="6">
        <f ca="1" t="shared" si="2"/>
        <v>0.0002</v>
      </c>
      <c r="AI11" s="6">
        <f ca="1" t="shared" si="2"/>
        <v>0</v>
      </c>
      <c r="AJ11" s="6">
        <f ca="1" t="shared" si="2"/>
        <v>0.0004</v>
      </c>
      <c r="AK11" s="6"/>
      <c r="AL11" s="6">
        <f ca="1" t="shared" si="2"/>
        <v>0.0014</v>
      </c>
      <c r="AM11" s="6">
        <f ca="1" t="shared" si="2"/>
        <v>0.0007</v>
      </c>
      <c r="AN11" s="6">
        <f ca="1" t="shared" si="2"/>
        <v>0</v>
      </c>
      <c r="AO11" s="6"/>
      <c r="AP11" s="6">
        <f ca="1" t="shared" si="2"/>
        <v>-0.0016</v>
      </c>
      <c r="AQ11" s="6">
        <f ca="1" t="shared" si="2"/>
        <v>0.0007</v>
      </c>
      <c r="AR11" s="6">
        <f ca="1" t="shared" si="2"/>
        <v>-0.0061</v>
      </c>
      <c r="AT11" s="8">
        <f t="shared" si="5"/>
        <v>1</v>
      </c>
      <c r="AU11" s="6">
        <f>AF11</f>
        <v>0.0006</v>
      </c>
      <c r="AV11" s="6">
        <f>AJ11</f>
        <v>0.0004</v>
      </c>
      <c r="AW11" s="6">
        <f>AN11</f>
        <v>0</v>
      </c>
      <c r="AX11" s="6">
        <f>AR11</f>
        <v>-0.0061</v>
      </c>
      <c r="AZ11" s="6">
        <f t="shared" si="6"/>
        <v>0.0024</v>
      </c>
      <c r="BA11" s="6">
        <f t="shared" si="7"/>
        <v>0.0006</v>
      </c>
      <c r="BB11" s="6">
        <f t="shared" si="7"/>
        <v>0.0004</v>
      </c>
      <c r="BD11" s="13">
        <f t="shared" si="8"/>
        <v>2.0547945205479454</v>
      </c>
    </row>
    <row r="12" spans="1:56" ht="11.25">
      <c r="A12" s="4">
        <v>4</v>
      </c>
      <c r="B12" s="4">
        <v>9</v>
      </c>
      <c r="C12" s="4" t="s">
        <v>17</v>
      </c>
      <c r="D12" s="4" t="s">
        <v>12</v>
      </c>
      <c r="E12" s="4">
        <v>4.9</v>
      </c>
      <c r="F12" s="5">
        <v>38871</v>
      </c>
      <c r="G12" s="6">
        <v>0</v>
      </c>
      <c r="H12" s="10">
        <v>0</v>
      </c>
      <c r="I12" s="7">
        <v>3436300</v>
      </c>
      <c r="J12" s="8">
        <v>4572</v>
      </c>
      <c r="K12" s="4" t="s">
        <v>18</v>
      </c>
      <c r="M12" s="4">
        <v>0</v>
      </c>
      <c r="N12" s="4">
        <v>2172</v>
      </c>
      <c r="P12" s="4" t="s">
        <v>377</v>
      </c>
      <c r="Q12" s="4" t="s">
        <v>375</v>
      </c>
      <c r="R12" s="4" t="s">
        <v>376</v>
      </c>
      <c r="T12" s="4" t="s">
        <v>374</v>
      </c>
      <c r="U12" s="4" t="s">
        <v>374</v>
      </c>
      <c r="V12" s="4" t="b">
        <f t="shared" si="0"/>
        <v>1</v>
      </c>
      <c r="X12" s="8">
        <f ca="1" t="shared" si="1"/>
        <v>10796</v>
      </c>
      <c r="Y12" s="8">
        <f ca="1" t="shared" si="1"/>
        <v>18126</v>
      </c>
      <c r="Z12" s="8">
        <f ca="1" t="shared" si="1"/>
        <v>33887</v>
      </c>
      <c r="AA12" s="8"/>
      <c r="AB12" s="8">
        <f t="shared" si="3"/>
        <v>52013</v>
      </c>
      <c r="AD12" s="6">
        <f ca="1" t="shared" si="4"/>
        <v>0.0214</v>
      </c>
      <c r="AE12" s="6">
        <f ca="1" t="shared" si="2"/>
        <v>0.0033</v>
      </c>
      <c r="AF12" s="6">
        <f ca="1" t="shared" si="2"/>
        <v>0.0032</v>
      </c>
      <c r="AG12" s="6"/>
      <c r="AH12" s="6">
        <f ca="1" t="shared" si="2"/>
        <v>0.0104</v>
      </c>
      <c r="AI12" s="6">
        <f ca="1" t="shared" si="2"/>
        <v>0.0024</v>
      </c>
      <c r="AJ12" s="6">
        <f ca="1" t="shared" si="2"/>
        <v>0.0014</v>
      </c>
      <c r="AK12" s="6"/>
      <c r="AL12" s="6">
        <f ca="1" t="shared" si="2"/>
        <v>0.0082</v>
      </c>
      <c r="AM12" s="6">
        <f ca="1" t="shared" si="2"/>
        <v>0.0018</v>
      </c>
      <c r="AN12" s="6">
        <f ca="1" t="shared" si="2"/>
        <v>0.0004</v>
      </c>
      <c r="AO12" s="6"/>
      <c r="AP12" s="6">
        <f ca="1" t="shared" si="2"/>
        <v>0.0082</v>
      </c>
      <c r="AQ12" s="6">
        <f ca="1" t="shared" si="2"/>
        <v>0.0018</v>
      </c>
      <c r="AR12" s="6">
        <f ca="1" t="shared" si="2"/>
        <v>0.0004</v>
      </c>
      <c r="AT12" s="8">
        <f t="shared" si="5"/>
        <v>2</v>
      </c>
      <c r="AU12" s="6">
        <f>SUMPRODUCT(AE12:AF12,$Y12:$Z12)/SUM($Y12:$Z12)</f>
        <v>0.0032348489800626767</v>
      </c>
      <c r="AV12" s="6">
        <f>SUMPRODUCT(AI12:AJ12,$Y12:$Z12)/SUM($Y12:$Z12)</f>
        <v>0.0017484898006267663</v>
      </c>
      <c r="AW12" s="6">
        <f>SUMPRODUCT(AM12:AN12,$Y12:$Z12)/SUM($Y12:$Z12)</f>
        <v>0.0008878857208774729</v>
      </c>
      <c r="AX12" s="6">
        <f>SUMPRODUCT(AQ12:AR12,$Y12:$Z12)/SUM($Y12:$Z12)</f>
        <v>0.0008878857208774729</v>
      </c>
      <c r="AZ12" s="6">
        <f t="shared" si="6"/>
        <v>0</v>
      </c>
      <c r="BA12" s="6">
        <f t="shared" si="7"/>
        <v>0.0032348489800626767</v>
      </c>
      <c r="BB12" s="6">
        <f t="shared" si="7"/>
        <v>0.0017484898006267663</v>
      </c>
      <c r="BD12" s="13">
        <f t="shared" si="8"/>
        <v>3.3643835616438356</v>
      </c>
    </row>
    <row r="13" spans="1:56" ht="11.25">
      <c r="A13" s="4">
        <v>5</v>
      </c>
      <c r="B13" s="4">
        <v>88</v>
      </c>
      <c r="C13" s="4" t="s">
        <v>19</v>
      </c>
      <c r="D13" s="4" t="s">
        <v>12</v>
      </c>
      <c r="E13" s="4">
        <v>4.9</v>
      </c>
      <c r="F13" s="5">
        <v>39423</v>
      </c>
      <c r="G13" s="6">
        <v>0</v>
      </c>
      <c r="H13" s="10">
        <v>0</v>
      </c>
      <c r="I13" s="7">
        <v>2601100</v>
      </c>
      <c r="J13" s="8">
        <v>4202</v>
      </c>
      <c r="K13" s="4" t="s">
        <v>20</v>
      </c>
      <c r="M13" s="4">
        <v>0</v>
      </c>
      <c r="N13" s="4">
        <v>1645</v>
      </c>
      <c r="P13" s="4" t="s">
        <v>381</v>
      </c>
      <c r="Q13" s="4" t="s">
        <v>378</v>
      </c>
      <c r="R13" s="4" t="s">
        <v>379</v>
      </c>
      <c r="T13" s="4" t="s">
        <v>380</v>
      </c>
      <c r="U13" s="4" t="s">
        <v>380</v>
      </c>
      <c r="V13" s="4" t="b">
        <f t="shared" si="0"/>
        <v>1</v>
      </c>
      <c r="X13" s="8">
        <f ca="1" t="shared" si="1"/>
        <v>51686</v>
      </c>
      <c r="Y13" s="8">
        <f ca="1" t="shared" si="1"/>
        <v>56879</v>
      </c>
      <c r="Z13" s="8">
        <f ca="1" t="shared" si="1"/>
        <v>73268</v>
      </c>
      <c r="AA13" s="8"/>
      <c r="AB13" s="8">
        <f t="shared" si="3"/>
        <v>73268</v>
      </c>
      <c r="AD13" s="6">
        <f ca="1" t="shared" si="4"/>
        <v>0.0149</v>
      </c>
      <c r="AE13" s="6">
        <f ca="1" t="shared" si="2"/>
        <v>0.0172</v>
      </c>
      <c r="AF13" s="6">
        <f ca="1" t="shared" si="2"/>
        <v>0.0239</v>
      </c>
      <c r="AG13" s="6"/>
      <c r="AH13" s="6">
        <f ca="1" t="shared" si="2"/>
        <v>0.0113</v>
      </c>
      <c r="AI13" s="6">
        <f ca="1" t="shared" si="2"/>
        <v>0.0139</v>
      </c>
      <c r="AJ13" s="6">
        <f ca="1" t="shared" si="2"/>
        <v>0.0178</v>
      </c>
      <c r="AK13" s="6"/>
      <c r="AL13" s="6">
        <f ca="1" t="shared" si="2"/>
        <v>0.0061</v>
      </c>
      <c r="AM13" s="6">
        <f ca="1" t="shared" si="2"/>
        <v>0.0042</v>
      </c>
      <c r="AN13" s="6">
        <f ca="1" t="shared" si="2"/>
        <v>0</v>
      </c>
      <c r="AO13" s="6"/>
      <c r="AP13" s="6">
        <f ca="1" t="shared" si="2"/>
        <v>0.0057</v>
      </c>
      <c r="AQ13" s="6">
        <f ca="1" t="shared" si="2"/>
        <v>0.004</v>
      </c>
      <c r="AR13" s="6">
        <f ca="1" t="shared" si="2"/>
        <v>0</v>
      </c>
      <c r="AT13" s="8">
        <f t="shared" si="5"/>
        <v>1</v>
      </c>
      <c r="AU13" s="6">
        <f>AF13</f>
        <v>0.0239</v>
      </c>
      <c r="AV13" s="6">
        <f>AJ13</f>
        <v>0.0178</v>
      </c>
      <c r="AW13" s="6">
        <f>AN13</f>
        <v>0</v>
      </c>
      <c r="AX13" s="6">
        <f>AR13</f>
        <v>0</v>
      </c>
      <c r="AZ13" s="6">
        <f t="shared" si="6"/>
        <v>0</v>
      </c>
      <c r="BA13" s="6">
        <f t="shared" si="7"/>
        <v>0.0239</v>
      </c>
      <c r="BB13" s="6">
        <f t="shared" si="7"/>
        <v>0.0178</v>
      </c>
      <c r="BD13" s="13">
        <f t="shared" si="8"/>
        <v>1.8520547945205479</v>
      </c>
    </row>
    <row r="14" spans="1:56" ht="11.25">
      <c r="A14" s="4">
        <v>6</v>
      </c>
      <c r="B14" s="4">
        <v>70</v>
      </c>
      <c r="C14" s="4" t="s">
        <v>21</v>
      </c>
      <c r="D14" s="4" t="s">
        <v>12</v>
      </c>
      <c r="E14" s="4">
        <v>4.8</v>
      </c>
      <c r="F14" s="5">
        <v>39318</v>
      </c>
      <c r="G14" s="6">
        <v>0.0007</v>
      </c>
      <c r="H14" s="10">
        <v>0</v>
      </c>
      <c r="I14" s="7">
        <v>2631675</v>
      </c>
      <c r="J14" s="8">
        <v>3804</v>
      </c>
      <c r="K14" s="4" t="s">
        <v>13</v>
      </c>
      <c r="M14" s="4">
        <v>0</v>
      </c>
      <c r="N14" s="4">
        <v>2704</v>
      </c>
      <c r="P14" s="4" t="s">
        <v>385</v>
      </c>
      <c r="Q14" s="4" t="s">
        <v>384</v>
      </c>
      <c r="R14" s="4" t="s">
        <v>382</v>
      </c>
      <c r="T14" s="4" t="s">
        <v>383</v>
      </c>
      <c r="U14" s="4" t="s">
        <v>383</v>
      </c>
      <c r="V14" s="4" t="b">
        <f t="shared" si="0"/>
        <v>1</v>
      </c>
      <c r="X14" s="8">
        <f ca="1" t="shared" si="1"/>
        <v>8402</v>
      </c>
      <c r="Y14" s="8">
        <f ca="1" t="shared" si="1"/>
        <v>11416</v>
      </c>
      <c r="Z14" s="8">
        <f ca="1" t="shared" si="1"/>
        <v>13084</v>
      </c>
      <c r="AA14" s="8"/>
      <c r="AB14" s="8">
        <f t="shared" si="3"/>
        <v>13084</v>
      </c>
      <c r="AD14" s="6">
        <f ca="1" t="shared" si="4"/>
        <v>0.0065</v>
      </c>
      <c r="AE14" s="6">
        <f ca="1" t="shared" si="2"/>
        <v>0.0053</v>
      </c>
      <c r="AF14" s="6">
        <f ca="1" t="shared" si="2"/>
        <v>0.0055</v>
      </c>
      <c r="AG14" s="6"/>
      <c r="AH14" s="6">
        <f ca="1" t="shared" si="2"/>
        <v>0.0047</v>
      </c>
      <c r="AI14" s="6">
        <f ca="1" t="shared" si="2"/>
        <v>0.004</v>
      </c>
      <c r="AJ14" s="6">
        <f ca="1" t="shared" si="2"/>
        <v>0.0039</v>
      </c>
      <c r="AK14" s="6"/>
      <c r="AL14" s="6">
        <f ca="1" t="shared" si="2"/>
        <v>0</v>
      </c>
      <c r="AM14" s="6">
        <f ca="1" t="shared" si="2"/>
        <v>0.0015</v>
      </c>
      <c r="AN14" s="6">
        <f ca="1" t="shared" si="2"/>
        <v>0.0025</v>
      </c>
      <c r="AO14" s="6"/>
      <c r="AP14" s="6">
        <f ca="1" t="shared" si="2"/>
        <v>-0.001</v>
      </c>
      <c r="AQ14" s="6">
        <f ca="1" t="shared" si="2"/>
        <v>-0.0005</v>
      </c>
      <c r="AR14" s="6">
        <f ca="1" t="shared" si="2"/>
        <v>0.0015</v>
      </c>
      <c r="AT14" s="8">
        <f t="shared" si="5"/>
        <v>1</v>
      </c>
      <c r="AU14" s="6">
        <f>AF14</f>
        <v>0.0055</v>
      </c>
      <c r="AV14" s="6">
        <f>AJ14</f>
        <v>0.0039</v>
      </c>
      <c r="AW14" s="6">
        <f>AN14</f>
        <v>0.0025</v>
      </c>
      <c r="AX14" s="6">
        <f>AR14</f>
        <v>0.0015</v>
      </c>
      <c r="AZ14" s="6">
        <f t="shared" si="6"/>
        <v>0.0007</v>
      </c>
      <c r="BA14" s="6">
        <f t="shared" si="7"/>
        <v>0.0055</v>
      </c>
      <c r="BB14" s="6">
        <f t="shared" si="7"/>
        <v>0.0039</v>
      </c>
      <c r="BD14" s="13">
        <f t="shared" si="8"/>
        <v>2.1397260273972605</v>
      </c>
    </row>
    <row r="15" spans="1:56" ht="11.25">
      <c r="A15" s="4">
        <v>7</v>
      </c>
      <c r="B15" s="4">
        <v>109</v>
      </c>
      <c r="C15" s="4" t="s">
        <v>22</v>
      </c>
      <c r="D15" s="4" t="s">
        <v>12</v>
      </c>
      <c r="E15" s="4">
        <v>5</v>
      </c>
      <c r="F15" s="5">
        <v>39525</v>
      </c>
      <c r="G15" s="6">
        <v>0.081</v>
      </c>
      <c r="H15" s="10">
        <v>0</v>
      </c>
      <c r="I15" s="7">
        <v>2849475</v>
      </c>
      <c r="J15" s="8">
        <v>3781</v>
      </c>
      <c r="K15" s="4" t="s">
        <v>18</v>
      </c>
      <c r="M15" s="4" t="s">
        <v>434</v>
      </c>
      <c r="N15" s="4" t="s">
        <v>434</v>
      </c>
      <c r="P15" s="4" t="s">
        <v>390</v>
      </c>
      <c r="Q15" s="4" t="s">
        <v>389</v>
      </c>
      <c r="R15" s="4" t="s">
        <v>386</v>
      </c>
      <c r="T15" s="4" t="s">
        <v>388</v>
      </c>
      <c r="U15" s="4" t="s">
        <v>388</v>
      </c>
      <c r="V15" s="4" t="b">
        <f t="shared" si="0"/>
        <v>1</v>
      </c>
      <c r="X15" s="8">
        <f aca="true" ca="1" t="shared" si="9" ref="X15:X20">INDEX(INDIRECT("'"&amp;$P15&amp;"'!$B$5:$G$135",1),MATCH(X$1,INDIRECT("'"&amp;$P15&amp;"'!$A$5:$A$135",1),0),MATCH(X$2,INDIRECT("'"&amp;$P15&amp;"'!$B$1:$G$1",1),0))</f>
        <v>67006</v>
      </c>
      <c r="Y15" s="8">
        <f ca="1" t="shared" si="1"/>
        <v>122654</v>
      </c>
      <c r="Z15" s="8">
        <f ca="1" t="shared" si="1"/>
        <v>0</v>
      </c>
      <c r="AA15" s="8"/>
      <c r="AB15" s="8">
        <f t="shared" si="3"/>
        <v>0</v>
      </c>
      <c r="AD15" s="6">
        <f ca="1" t="shared" si="4"/>
        <v>0.0009</v>
      </c>
      <c r="AE15" s="6">
        <f ca="1" t="shared" si="2"/>
        <v>0.0006</v>
      </c>
      <c r="AF15" s="6">
        <f ca="1" t="shared" si="2"/>
        <v>0.0036</v>
      </c>
      <c r="AG15" s="6"/>
      <c r="AH15" s="6">
        <f ca="1" t="shared" si="2"/>
        <v>0.0002</v>
      </c>
      <c r="AI15" s="6">
        <f ca="1" t="shared" si="2"/>
        <v>0.0002</v>
      </c>
      <c r="AJ15" s="6">
        <f ca="1" t="shared" si="2"/>
        <v>0.0005</v>
      </c>
      <c r="AK15" s="6"/>
      <c r="AL15" s="6">
        <f ca="1" t="shared" si="2"/>
        <v>0</v>
      </c>
      <c r="AM15" s="6">
        <f ca="1" t="shared" si="2"/>
        <v>0.0007</v>
      </c>
      <c r="AN15" s="6">
        <f ca="1" t="shared" si="2"/>
        <v>0.0028</v>
      </c>
      <c r="AO15" s="6"/>
      <c r="AP15" s="6">
        <f ca="1" t="shared" si="2"/>
        <v>-0.0001</v>
      </c>
      <c r="AQ15" s="6">
        <f ca="1" t="shared" si="2"/>
        <v>0.0007</v>
      </c>
      <c r="AR15" s="6">
        <f ca="1" t="shared" si="2"/>
        <v>0.0028</v>
      </c>
      <c r="AT15" s="8">
        <f t="shared" si="5"/>
        <v>0</v>
      </c>
      <c r="AU15" s="6">
        <f>AF15</f>
        <v>0.0036</v>
      </c>
      <c r="AV15" s="6">
        <f>AJ15</f>
        <v>0.0005</v>
      </c>
      <c r="AW15" s="6">
        <f>AN15</f>
        <v>0.0028</v>
      </c>
      <c r="AX15" s="6">
        <f>AR15</f>
        <v>0.0028</v>
      </c>
      <c r="AZ15" s="6">
        <f t="shared" si="6"/>
        <v>0.081</v>
      </c>
      <c r="BA15" s="6">
        <f t="shared" si="7"/>
        <v>0.0036</v>
      </c>
      <c r="BB15" s="6">
        <f t="shared" si="7"/>
        <v>0.0005</v>
      </c>
      <c r="BD15" s="13">
        <f t="shared" si="8"/>
        <v>1.5726027397260274</v>
      </c>
    </row>
    <row r="16" spans="1:56" ht="11.25">
      <c r="A16" s="4">
        <v>8</v>
      </c>
      <c r="B16" s="4">
        <v>102</v>
      </c>
      <c r="C16" s="4" t="s">
        <v>23</v>
      </c>
      <c r="D16" s="4" t="s">
        <v>24</v>
      </c>
      <c r="E16" s="4">
        <v>3.2</v>
      </c>
      <c r="F16" s="5">
        <v>39469</v>
      </c>
      <c r="G16" s="6">
        <v>0.4654</v>
      </c>
      <c r="H16" s="10">
        <v>0</v>
      </c>
      <c r="I16" s="7">
        <v>1392625</v>
      </c>
      <c r="J16" s="8">
        <v>3360</v>
      </c>
      <c r="K16" s="4" t="s">
        <v>25</v>
      </c>
      <c r="M16" s="4">
        <v>0</v>
      </c>
      <c r="N16" s="4">
        <v>1174</v>
      </c>
      <c r="P16" s="4" t="s">
        <v>410</v>
      </c>
      <c r="Q16" s="4" t="s">
        <v>411</v>
      </c>
      <c r="R16" s="4" t="s">
        <v>408</v>
      </c>
      <c r="T16" s="4" t="s">
        <v>409</v>
      </c>
      <c r="U16" s="4" t="s">
        <v>409</v>
      </c>
      <c r="V16" s="4" t="b">
        <f t="shared" si="0"/>
        <v>1</v>
      </c>
      <c r="X16" s="8">
        <f ca="1" t="shared" si="9"/>
        <v>5131</v>
      </c>
      <c r="Y16" s="8">
        <f ca="1" t="shared" si="1"/>
        <v>57343</v>
      </c>
      <c r="Z16" s="8">
        <f ca="1" t="shared" si="1"/>
        <v>69502</v>
      </c>
      <c r="AA16" s="8"/>
      <c r="AB16" s="8">
        <f t="shared" si="3"/>
        <v>69502</v>
      </c>
      <c r="AD16" s="6">
        <f ca="1" t="shared" si="4"/>
        <v>0</v>
      </c>
      <c r="AE16" s="6">
        <f ca="1" t="shared" si="2"/>
        <v>0.0015</v>
      </c>
      <c r="AF16" s="6">
        <f ca="1" t="shared" si="2"/>
        <v>0.0598</v>
      </c>
      <c r="AG16" s="6"/>
      <c r="AH16" s="6">
        <f ca="1" t="shared" si="2"/>
        <v>0</v>
      </c>
      <c r="AI16" s="6">
        <f ca="1" t="shared" si="2"/>
        <v>0</v>
      </c>
      <c r="AJ16" s="6">
        <f ca="1" t="shared" si="2"/>
        <v>0.0164</v>
      </c>
      <c r="AK16" s="6"/>
      <c r="AL16" s="6">
        <f ca="1" t="shared" si="2"/>
        <v>0</v>
      </c>
      <c r="AM16" s="6">
        <f ca="1" t="shared" si="2"/>
        <v>-0.0004</v>
      </c>
      <c r="AN16" s="6">
        <f ca="1" t="shared" si="2"/>
        <v>0.066</v>
      </c>
      <c r="AO16" s="6"/>
      <c r="AP16" s="6">
        <f ca="1" t="shared" si="2"/>
        <v>0</v>
      </c>
      <c r="AQ16" s="6">
        <f ca="1" t="shared" si="2"/>
        <v>-0.0004</v>
      </c>
      <c r="AR16" s="6">
        <f ca="1" t="shared" si="2"/>
        <v>0.066</v>
      </c>
      <c r="AT16" s="8">
        <f>ROUNDDOWN(($AT$7-F16)/365,0)</f>
        <v>0</v>
      </c>
      <c r="AU16" s="6">
        <f>AF16</f>
        <v>0.0598</v>
      </c>
      <c r="AV16" s="6">
        <f>AJ16</f>
        <v>0.0164</v>
      </c>
      <c r="AW16" s="6">
        <f>AN16</f>
        <v>0.066</v>
      </c>
      <c r="AX16" s="6">
        <f>AR16</f>
        <v>0.066</v>
      </c>
      <c r="AZ16" s="6">
        <f>G16</f>
        <v>0.4654</v>
      </c>
      <c r="BA16" s="6">
        <f aca="true" t="shared" si="10" ref="BA16:BB20">AU16</f>
        <v>0.0598</v>
      </c>
      <c r="BB16" s="6">
        <f t="shared" si="10"/>
        <v>0.0164</v>
      </c>
      <c r="BD16" s="13">
        <f>(BD$7-F16)/365</f>
        <v>1.726027397260274</v>
      </c>
    </row>
    <row r="17" spans="1:56" ht="11.25">
      <c r="A17" s="4">
        <v>9</v>
      </c>
      <c r="B17" s="4">
        <v>16</v>
      </c>
      <c r="C17" s="4" t="s">
        <v>26</v>
      </c>
      <c r="D17" s="4" t="s">
        <v>24</v>
      </c>
      <c r="E17" s="4">
        <v>1</v>
      </c>
      <c r="F17" s="5">
        <v>38991</v>
      </c>
      <c r="G17" s="6">
        <v>0.3838</v>
      </c>
      <c r="H17" s="10">
        <v>0</v>
      </c>
      <c r="I17" s="7">
        <v>1683000</v>
      </c>
      <c r="J17" s="8">
        <v>3349</v>
      </c>
      <c r="K17" s="4" t="s">
        <v>27</v>
      </c>
      <c r="M17" s="4" t="s">
        <v>435</v>
      </c>
      <c r="N17" s="4" t="s">
        <v>435</v>
      </c>
      <c r="P17" s="4" t="s">
        <v>416</v>
      </c>
      <c r="Q17" s="4" t="s">
        <v>414</v>
      </c>
      <c r="R17" s="4" t="s">
        <v>412</v>
      </c>
      <c r="T17" s="4" t="s">
        <v>413</v>
      </c>
      <c r="U17" s="4" t="s">
        <v>415</v>
      </c>
      <c r="V17" s="4" t="b">
        <f t="shared" si="0"/>
        <v>0</v>
      </c>
      <c r="X17" s="8">
        <f ca="1" t="shared" si="9"/>
        <v>14045</v>
      </c>
      <c r="Y17" s="8">
        <f ca="1" t="shared" si="1"/>
        <v>13149</v>
      </c>
      <c r="Z17" s="8" t="e">
        <f ca="1" t="shared" si="1"/>
        <v>#N/A</v>
      </c>
      <c r="AA17" s="8"/>
      <c r="AB17" s="8" t="e">
        <f t="shared" si="3"/>
        <v>#N/A</v>
      </c>
      <c r="AD17" s="6">
        <f ca="1" t="shared" si="4"/>
        <v>0.078</v>
      </c>
      <c r="AE17" s="6">
        <f ca="1" t="shared" si="2"/>
        <v>0.07</v>
      </c>
      <c r="AF17" s="6" t="e">
        <f ca="1" t="shared" si="2"/>
        <v>#N/A</v>
      </c>
      <c r="AG17" s="6"/>
      <c r="AH17" s="6">
        <f ca="1" t="shared" si="2"/>
        <v>0.0523</v>
      </c>
      <c r="AI17" s="6">
        <f ca="1" t="shared" si="2"/>
        <v>0.0409</v>
      </c>
      <c r="AJ17" s="6" t="e">
        <f ca="1" t="shared" si="2"/>
        <v>#N/A</v>
      </c>
      <c r="AK17" s="6"/>
      <c r="AL17" s="6">
        <f ca="1" t="shared" si="2"/>
        <v>0</v>
      </c>
      <c r="AM17" s="6">
        <f ca="1" t="shared" si="2"/>
        <v>0.0127</v>
      </c>
      <c r="AN17" s="6" t="e">
        <f ca="1" t="shared" si="2"/>
        <v>#N/A</v>
      </c>
      <c r="AO17" s="6"/>
      <c r="AP17" s="6">
        <f ca="1" t="shared" si="2"/>
        <v>-0.0194</v>
      </c>
      <c r="AQ17" s="6">
        <f ca="1" t="shared" si="2"/>
        <v>0.0058</v>
      </c>
      <c r="AR17" s="6" t="e">
        <f ca="1" t="shared" si="2"/>
        <v>#N/A</v>
      </c>
      <c r="AT17" s="8">
        <f>ROUNDDOWN(($AT$7-F17)/365,0)</f>
        <v>2</v>
      </c>
      <c r="AU17" s="6" t="s">
        <v>419</v>
      </c>
      <c r="AV17" s="6" t="s">
        <v>419</v>
      </c>
      <c r="AW17" s="6">
        <f>AM17</f>
        <v>0.0127</v>
      </c>
      <c r="AX17" s="6">
        <f>AQ17</f>
        <v>0.0058</v>
      </c>
      <c r="AZ17" s="6">
        <f>G17</f>
        <v>0.3838</v>
      </c>
      <c r="BA17" s="6" t="str">
        <f t="shared" si="10"/>
        <v>-</v>
      </c>
      <c r="BB17" s="6" t="str">
        <f t="shared" si="10"/>
        <v>-</v>
      </c>
      <c r="BD17" s="13">
        <f>(BD$7-F17)/365</f>
        <v>3.0356164383561643</v>
      </c>
    </row>
    <row r="18" spans="1:56" ht="11.25">
      <c r="A18" s="4">
        <v>10</v>
      </c>
      <c r="B18" s="4">
        <v>15</v>
      </c>
      <c r="C18" s="4" t="s">
        <v>28</v>
      </c>
      <c r="D18" s="4" t="s">
        <v>12</v>
      </c>
      <c r="E18" s="4">
        <v>4</v>
      </c>
      <c r="F18" s="5">
        <v>38961</v>
      </c>
      <c r="G18" s="6">
        <v>0</v>
      </c>
      <c r="H18" s="10">
        <v>0</v>
      </c>
      <c r="I18" s="7">
        <v>2085600</v>
      </c>
      <c r="J18" s="8">
        <v>3270</v>
      </c>
      <c r="K18" s="4" t="s">
        <v>29</v>
      </c>
      <c r="M18" s="4">
        <v>0</v>
      </c>
      <c r="N18" s="4">
        <v>1863</v>
      </c>
      <c r="P18" s="4" t="s">
        <v>421</v>
      </c>
      <c r="Q18" s="4" t="s">
        <v>420</v>
      </c>
      <c r="R18" s="4" t="s">
        <v>417</v>
      </c>
      <c r="T18" s="4" t="s">
        <v>418</v>
      </c>
      <c r="U18" s="4" t="s">
        <v>418</v>
      </c>
      <c r="V18" s="4" t="b">
        <f t="shared" si="0"/>
        <v>1</v>
      </c>
      <c r="X18" s="4">
        <f ca="1" t="shared" si="9"/>
        <v>2366</v>
      </c>
      <c r="Y18" s="4">
        <f ca="1" t="shared" si="1"/>
        <v>3654</v>
      </c>
      <c r="Z18" s="4">
        <f ca="1" t="shared" si="1"/>
        <v>4162</v>
      </c>
      <c r="AB18" s="8">
        <f t="shared" si="3"/>
        <v>7816</v>
      </c>
      <c r="AD18" s="6">
        <f ca="1" t="shared" si="4"/>
        <v>0.0149</v>
      </c>
      <c r="AE18" s="6">
        <f ca="1" t="shared" si="2"/>
        <v>0.0199</v>
      </c>
      <c r="AF18" s="6">
        <f ca="1" t="shared" si="2"/>
        <v>0.0154</v>
      </c>
      <c r="AG18" s="6"/>
      <c r="AH18" s="6">
        <f ca="1" t="shared" si="2"/>
        <v>0.0097</v>
      </c>
      <c r="AI18" s="6">
        <f ca="1" t="shared" si="2"/>
        <v>0.0086</v>
      </c>
      <c r="AJ18" s="6">
        <f ca="1" t="shared" si="2"/>
        <v>0.0044</v>
      </c>
      <c r="AK18" s="6"/>
      <c r="AL18" s="6">
        <f ca="1" t="shared" si="2"/>
        <v>0.0123</v>
      </c>
      <c r="AM18" s="6">
        <f ca="1" t="shared" si="2"/>
        <v>0.0103</v>
      </c>
      <c r="AN18" s="6">
        <f ca="1" t="shared" si="2"/>
        <v>0.0063</v>
      </c>
      <c r="AO18" s="6"/>
      <c r="AP18" s="6">
        <f ca="1" t="shared" si="2"/>
        <v>0.0059</v>
      </c>
      <c r="AQ18" s="6">
        <f ca="1" t="shared" si="2"/>
        <v>0.0065</v>
      </c>
      <c r="AR18" s="6">
        <f ca="1" t="shared" si="2"/>
        <v>0.0063</v>
      </c>
      <c r="AT18" s="8">
        <f>ROUNDDOWN(($AT$7-F18)/365,0)</f>
        <v>2</v>
      </c>
      <c r="AU18" s="6">
        <f>SUMPRODUCT(AE18:AF18,$Y18:$Z18)/SUM($Y18:$Z18)</f>
        <v>0.017503761514841353</v>
      </c>
      <c r="AV18" s="6">
        <f>SUMPRODUCT(AI18:AJ18,$Y18:$Z18)/SUM($Y18:$Z18)</f>
        <v>0.006363510747185261</v>
      </c>
      <c r="AW18" s="6">
        <f>SUMPRODUCT(AM18:AN18,$Y18:$Z18)/SUM($Y18:$Z18)</f>
        <v>0.008170010235414535</v>
      </c>
      <c r="AX18" s="6">
        <f>SUMPRODUCT(AQ18:AR18,$Y18:$Z18)/SUM($Y18:$Z18)</f>
        <v>0.006393500511770726</v>
      </c>
      <c r="AZ18" s="6">
        <f>G18</f>
        <v>0</v>
      </c>
      <c r="BA18" s="6">
        <f t="shared" si="10"/>
        <v>0.017503761514841353</v>
      </c>
      <c r="BB18" s="6">
        <f t="shared" si="10"/>
        <v>0.006363510747185261</v>
      </c>
      <c r="BD18" s="13">
        <f>(BD$7-F18)/365</f>
        <v>3.117808219178082</v>
      </c>
    </row>
    <row r="19" spans="1:56" ht="11.25">
      <c r="A19" s="4">
        <v>11</v>
      </c>
      <c r="B19" s="4">
        <v>47</v>
      </c>
      <c r="C19" s="4" t="s">
        <v>30</v>
      </c>
      <c r="D19" s="4" t="s">
        <v>12</v>
      </c>
      <c r="E19" s="4">
        <v>5</v>
      </c>
      <c r="F19" s="5">
        <v>39178</v>
      </c>
      <c r="G19" s="6">
        <v>0</v>
      </c>
      <c r="H19" s="6">
        <v>0</v>
      </c>
      <c r="I19" s="7">
        <v>2086650</v>
      </c>
      <c r="J19" s="8">
        <v>3200</v>
      </c>
      <c r="K19" s="4" t="s">
        <v>31</v>
      </c>
      <c r="M19" s="4">
        <v>0</v>
      </c>
      <c r="N19" s="4">
        <v>2240</v>
      </c>
      <c r="P19" s="4" t="s">
        <v>425</v>
      </c>
      <c r="Q19" s="4" t="s">
        <v>424</v>
      </c>
      <c r="R19" s="4" t="s">
        <v>422</v>
      </c>
      <c r="T19" s="4" t="s">
        <v>423</v>
      </c>
      <c r="U19" s="4" t="s">
        <v>423</v>
      </c>
      <c r="V19" s="4" t="b">
        <f t="shared" si="0"/>
        <v>1</v>
      </c>
      <c r="X19" s="4">
        <f ca="1" t="shared" si="9"/>
        <v>5854</v>
      </c>
      <c r="Y19" s="4">
        <f ca="1" t="shared" si="1"/>
        <v>10435</v>
      </c>
      <c r="Z19" s="4">
        <f ca="1" t="shared" si="1"/>
        <v>13248</v>
      </c>
      <c r="AB19" s="8">
        <f>IF(AT19&lt;=1,Z19,SUM(Y19:Z19))</f>
        <v>13248</v>
      </c>
      <c r="AD19" s="6">
        <f ca="1" t="shared" si="4"/>
        <v>0.0041</v>
      </c>
      <c r="AE19" s="6">
        <f ca="1" t="shared" si="2"/>
        <v>0.0055</v>
      </c>
      <c r="AF19" s="6">
        <f ca="1" t="shared" si="2"/>
        <v>0.031</v>
      </c>
      <c r="AG19" s="6"/>
      <c r="AH19" s="6">
        <f ca="1" t="shared" si="2"/>
        <v>0.0036</v>
      </c>
      <c r="AI19" s="6">
        <f ca="1" t="shared" si="2"/>
        <v>0.0036</v>
      </c>
      <c r="AJ19" s="6">
        <f ca="1" t="shared" si="2"/>
        <v>0.0241</v>
      </c>
      <c r="AK19" s="6"/>
      <c r="AL19" s="6">
        <f ca="1" t="shared" si="2"/>
        <v>0.0022</v>
      </c>
      <c r="AM19" s="6">
        <f ca="1" t="shared" si="2"/>
        <v>0.0003</v>
      </c>
      <c r="AN19" s="6">
        <f ca="1" t="shared" si="2"/>
        <v>0.0073</v>
      </c>
      <c r="AO19" s="6"/>
      <c r="AP19" s="6">
        <f ca="1" t="shared" si="2"/>
        <v>0.0022</v>
      </c>
      <c r="AQ19" s="6">
        <f ca="1" t="shared" si="2"/>
        <v>-0.0001</v>
      </c>
      <c r="AR19" s="6">
        <f ca="1" t="shared" si="2"/>
        <v>0.0063</v>
      </c>
      <c r="AT19" s="8">
        <f>ROUNDDOWN(($AT$7-F19)/365,0)</f>
        <v>1</v>
      </c>
      <c r="AU19" s="6">
        <f>AF19</f>
        <v>0.031</v>
      </c>
      <c r="AV19" s="6">
        <f>AJ19</f>
        <v>0.0241</v>
      </c>
      <c r="AW19" s="6">
        <f>AN19</f>
        <v>0.0073</v>
      </c>
      <c r="AX19" s="6">
        <f>AR19</f>
        <v>0.0063</v>
      </c>
      <c r="AZ19" s="6">
        <f>G19</f>
        <v>0</v>
      </c>
      <c r="BA19" s="6">
        <f t="shared" si="10"/>
        <v>0.031</v>
      </c>
      <c r="BB19" s="6">
        <f t="shared" si="10"/>
        <v>0.0241</v>
      </c>
      <c r="BD19" s="13">
        <f>(BD$7-F19)/365</f>
        <v>2.5232876712328767</v>
      </c>
    </row>
    <row r="20" spans="1:56" ht="11.25">
      <c r="A20" s="4">
        <v>12</v>
      </c>
      <c r="B20" s="4">
        <v>58</v>
      </c>
      <c r="C20" s="4" t="s">
        <v>32</v>
      </c>
      <c r="D20" s="4" t="s">
        <v>12</v>
      </c>
      <c r="E20" s="4">
        <v>5</v>
      </c>
      <c r="F20" s="5">
        <v>39256</v>
      </c>
      <c r="G20" s="6">
        <v>0</v>
      </c>
      <c r="H20" s="6">
        <v>0</v>
      </c>
      <c r="I20" s="7">
        <v>2731650</v>
      </c>
      <c r="J20" s="8">
        <v>2860</v>
      </c>
      <c r="K20" s="4" t="s">
        <v>33</v>
      </c>
      <c r="M20" s="4">
        <v>0</v>
      </c>
      <c r="N20" s="4">
        <v>1956</v>
      </c>
      <c r="P20" s="4" t="s">
        <v>32</v>
      </c>
      <c r="Q20" s="4" t="s">
        <v>429</v>
      </c>
      <c r="R20" s="4" t="s">
        <v>427</v>
      </c>
      <c r="T20" s="4" t="s">
        <v>428</v>
      </c>
      <c r="U20" s="4" t="s">
        <v>428</v>
      </c>
      <c r="V20" s="4" t="b">
        <f t="shared" si="0"/>
        <v>1</v>
      </c>
      <c r="X20" s="4">
        <f ca="1" t="shared" si="9"/>
        <v>19473</v>
      </c>
      <c r="Y20" s="4">
        <f ca="1" t="shared" si="1"/>
        <v>24896</v>
      </c>
      <c r="Z20" s="4">
        <f ca="1" t="shared" si="1"/>
        <v>34222</v>
      </c>
      <c r="AB20" s="8">
        <f>IF(AT20&lt;=1,Z20,SUM(Y20:Z20))</f>
        <v>34222</v>
      </c>
      <c r="AD20" s="4">
        <f ca="1" t="shared" si="4"/>
        <v>0.0502</v>
      </c>
      <c r="AE20" s="4">
        <f ca="1" t="shared" si="2"/>
        <v>0.0201</v>
      </c>
      <c r="AF20" s="4">
        <f ca="1" t="shared" si="2"/>
        <v>0.0346</v>
      </c>
      <c r="AH20" s="4">
        <f ca="1" t="shared" si="2"/>
        <v>0.0377</v>
      </c>
      <c r="AI20" s="4">
        <f ca="1" t="shared" si="2"/>
        <v>0.0077</v>
      </c>
      <c r="AJ20" s="4">
        <f ca="1" t="shared" si="2"/>
        <v>0.0124</v>
      </c>
      <c r="AL20" s="4">
        <f ca="1" t="shared" si="2"/>
        <v>0.021</v>
      </c>
      <c r="AM20" s="4">
        <f ca="1" t="shared" si="2"/>
        <v>0.0406</v>
      </c>
      <c r="AN20" s="6">
        <f ca="1" t="shared" si="2"/>
        <v>0.0238</v>
      </c>
      <c r="AP20" s="4">
        <f ca="1" t="shared" si="2"/>
        <v>0.0086</v>
      </c>
      <c r="AQ20" s="4">
        <f ca="1" t="shared" si="2"/>
        <v>0.0286</v>
      </c>
      <c r="AR20" s="4">
        <f ca="1" t="shared" si="2"/>
        <v>0.0161</v>
      </c>
      <c r="AT20" s="8">
        <f>ROUNDDOWN(($AT$7-F20)/365,0)</f>
        <v>1</v>
      </c>
      <c r="AU20" s="6">
        <f>AF20</f>
        <v>0.0346</v>
      </c>
      <c r="AV20" s="6">
        <f>AJ20</f>
        <v>0.0124</v>
      </c>
      <c r="AW20" s="6">
        <f>AN20</f>
        <v>0.0238</v>
      </c>
      <c r="AX20" s="6">
        <f>AR20</f>
        <v>0.0161</v>
      </c>
      <c r="AZ20" s="6">
        <f>G20</f>
        <v>0</v>
      </c>
      <c r="BA20" s="6">
        <f t="shared" si="10"/>
        <v>0.0346</v>
      </c>
      <c r="BB20" s="6">
        <f t="shared" si="10"/>
        <v>0.0124</v>
      </c>
      <c r="BD20" s="13">
        <f>(BD$7-F20)/365</f>
        <v>2.3095890410958906</v>
      </c>
    </row>
    <row r="21" spans="1:50" ht="11.25">
      <c r="A21" s="4">
        <v>13</v>
      </c>
      <c r="B21" s="4">
        <v>100</v>
      </c>
      <c r="C21" s="4" t="s">
        <v>34</v>
      </c>
      <c r="D21" s="4" t="s">
        <v>12</v>
      </c>
      <c r="E21" s="4">
        <v>5</v>
      </c>
      <c r="F21" s="5">
        <v>39471</v>
      </c>
      <c r="G21" s="6">
        <v>0</v>
      </c>
      <c r="H21" s="6">
        <v>0</v>
      </c>
      <c r="I21" s="7">
        <v>2462150</v>
      </c>
      <c r="J21" s="8">
        <v>2823</v>
      </c>
      <c r="K21" s="4" t="s">
        <v>31</v>
      </c>
      <c r="AN21" s="6"/>
      <c r="AX21" s="6"/>
    </row>
    <row r="22" spans="1:50" ht="11.25">
      <c r="A22" s="4">
        <v>14</v>
      </c>
      <c r="B22" s="4">
        <v>98</v>
      </c>
      <c r="C22" s="4" t="s">
        <v>35</v>
      </c>
      <c r="D22" s="4" t="s">
        <v>12</v>
      </c>
      <c r="E22" s="4">
        <v>3.8</v>
      </c>
      <c r="F22" s="5">
        <v>39464</v>
      </c>
      <c r="G22" s="6">
        <v>0.0015</v>
      </c>
      <c r="H22" s="6">
        <v>0</v>
      </c>
      <c r="I22" s="7">
        <v>1548475</v>
      </c>
      <c r="J22" s="8">
        <v>2703</v>
      </c>
      <c r="K22" s="4" t="s">
        <v>36</v>
      </c>
      <c r="AN22" s="6"/>
      <c r="AX22" s="6"/>
    </row>
    <row r="23" spans="1:50" ht="11.25">
      <c r="A23" s="4">
        <v>15</v>
      </c>
      <c r="B23" s="4">
        <v>7</v>
      </c>
      <c r="C23" s="4" t="s">
        <v>37</v>
      </c>
      <c r="D23" s="4" t="s">
        <v>38</v>
      </c>
      <c r="E23" s="4">
        <v>0</v>
      </c>
      <c r="F23" s="5">
        <v>38860</v>
      </c>
      <c r="G23" s="6">
        <v>0</v>
      </c>
      <c r="H23" s="6">
        <v>0.2414</v>
      </c>
      <c r="I23" s="7">
        <v>1396800</v>
      </c>
      <c r="J23" s="8">
        <v>2652</v>
      </c>
      <c r="K23" s="4" t="s">
        <v>39</v>
      </c>
      <c r="AN23" s="6"/>
      <c r="AX23" s="6"/>
    </row>
    <row r="24" spans="1:50" ht="11.25">
      <c r="A24" s="4">
        <v>16</v>
      </c>
      <c r="B24" s="4">
        <v>60</v>
      </c>
      <c r="C24" s="4" t="s">
        <v>40</v>
      </c>
      <c r="D24" s="4" t="s">
        <v>12</v>
      </c>
      <c r="E24" s="4">
        <v>4.8</v>
      </c>
      <c r="F24" s="5">
        <v>39327</v>
      </c>
      <c r="G24" s="6">
        <v>0.5746</v>
      </c>
      <c r="H24" s="6">
        <v>0</v>
      </c>
      <c r="I24" s="7">
        <v>2113125</v>
      </c>
      <c r="J24" s="8">
        <v>2563</v>
      </c>
      <c r="K24" s="4" t="s">
        <v>41</v>
      </c>
      <c r="AX24" s="6"/>
    </row>
    <row r="25" spans="1:50" ht="11.25">
      <c r="A25" s="4">
        <v>17</v>
      </c>
      <c r="B25" s="4">
        <v>106</v>
      </c>
      <c r="C25" s="4" t="s">
        <v>42</v>
      </c>
      <c r="D25" s="4" t="s">
        <v>12</v>
      </c>
      <c r="E25" s="4">
        <v>5</v>
      </c>
      <c r="F25" s="5">
        <v>39521</v>
      </c>
      <c r="G25" s="6">
        <v>0.003</v>
      </c>
      <c r="H25" s="6">
        <v>0</v>
      </c>
      <c r="I25" s="7">
        <v>1486100</v>
      </c>
      <c r="J25" s="8">
        <v>2470</v>
      </c>
      <c r="K25" s="4" t="s">
        <v>43</v>
      </c>
      <c r="AX25" s="6"/>
    </row>
    <row r="26" spans="1:11" ht="11.25">
      <c r="A26" s="4">
        <v>18</v>
      </c>
      <c r="B26" s="4">
        <v>91</v>
      </c>
      <c r="C26" s="4" t="s">
        <v>44</v>
      </c>
      <c r="D26" s="4" t="s">
        <v>12</v>
      </c>
      <c r="E26" s="4">
        <v>1</v>
      </c>
      <c r="F26" s="5">
        <v>39453</v>
      </c>
      <c r="G26" s="6">
        <v>0.4522</v>
      </c>
      <c r="H26" s="6">
        <v>0</v>
      </c>
      <c r="I26" s="7">
        <v>1007200</v>
      </c>
      <c r="J26" s="8">
        <v>2297</v>
      </c>
      <c r="K26" s="4" t="s">
        <v>20</v>
      </c>
    </row>
    <row r="27" spans="1:11" ht="11.25">
      <c r="A27" s="4">
        <v>19</v>
      </c>
      <c r="B27" s="4">
        <v>22</v>
      </c>
      <c r="C27" s="4" t="s">
        <v>45</v>
      </c>
      <c r="D27" s="4" t="s">
        <v>12</v>
      </c>
      <c r="E27" s="4">
        <v>3.9</v>
      </c>
      <c r="F27" s="5">
        <v>39058</v>
      </c>
      <c r="G27" s="6">
        <v>0</v>
      </c>
      <c r="H27" s="6">
        <v>0</v>
      </c>
      <c r="I27" s="7">
        <v>1899150</v>
      </c>
      <c r="J27" s="8">
        <v>2239</v>
      </c>
      <c r="K27" s="4" t="s">
        <v>46</v>
      </c>
    </row>
    <row r="28" spans="1:11" ht="11.25">
      <c r="A28" s="4">
        <v>20</v>
      </c>
      <c r="B28" s="4">
        <v>126</v>
      </c>
      <c r="C28" s="4" t="s">
        <v>47</v>
      </c>
      <c r="D28" s="4" t="s">
        <v>12</v>
      </c>
      <c r="E28" s="4">
        <v>3</v>
      </c>
      <c r="F28" s="5">
        <v>39803</v>
      </c>
      <c r="G28" s="6">
        <v>0.0058</v>
      </c>
      <c r="H28" s="6">
        <v>0</v>
      </c>
      <c r="I28" s="7">
        <v>555825</v>
      </c>
      <c r="J28" s="8">
        <v>2228</v>
      </c>
      <c r="K28" s="4" t="s">
        <v>48</v>
      </c>
    </row>
    <row r="29" spans="1:11" ht="11.25">
      <c r="A29" s="4">
        <v>21</v>
      </c>
      <c r="B29" s="4">
        <v>123</v>
      </c>
      <c r="C29" s="4" t="s">
        <v>49</v>
      </c>
      <c r="D29" s="4" t="s">
        <v>12</v>
      </c>
      <c r="E29" s="4">
        <v>4</v>
      </c>
      <c r="F29" s="5">
        <v>39804</v>
      </c>
      <c r="G29" s="6">
        <v>0</v>
      </c>
      <c r="H29" s="6">
        <v>0</v>
      </c>
      <c r="I29" s="7">
        <v>438825</v>
      </c>
      <c r="J29" s="8">
        <v>2226</v>
      </c>
      <c r="K29" s="4" t="s">
        <v>48</v>
      </c>
    </row>
    <row r="30" spans="1:11" ht="11.25">
      <c r="A30" s="4">
        <v>22</v>
      </c>
      <c r="B30" s="4">
        <v>67</v>
      </c>
      <c r="C30" s="4" t="s">
        <v>50</v>
      </c>
      <c r="D30" s="4" t="s">
        <v>12</v>
      </c>
      <c r="E30" s="4">
        <v>4</v>
      </c>
      <c r="F30" s="5">
        <v>39288</v>
      </c>
      <c r="G30" s="6">
        <v>0.0004</v>
      </c>
      <c r="H30" s="6">
        <v>0</v>
      </c>
      <c r="I30" s="7">
        <v>1592975</v>
      </c>
      <c r="J30" s="8">
        <v>2206</v>
      </c>
      <c r="K30" s="4" t="s">
        <v>51</v>
      </c>
    </row>
    <row r="31" spans="1:11" ht="11.25">
      <c r="A31" s="4">
        <v>23</v>
      </c>
      <c r="B31" s="4">
        <v>74</v>
      </c>
      <c r="C31" s="4" t="s">
        <v>52</v>
      </c>
      <c r="D31" s="4" t="s">
        <v>12</v>
      </c>
      <c r="E31" s="4">
        <v>4.5</v>
      </c>
      <c r="F31" s="5">
        <v>39395</v>
      </c>
      <c r="G31" s="6">
        <v>0.0472</v>
      </c>
      <c r="H31" s="6">
        <v>0</v>
      </c>
      <c r="I31" s="7">
        <v>1078125</v>
      </c>
      <c r="J31" s="8">
        <v>2193</v>
      </c>
      <c r="K31" s="4" t="s">
        <v>36</v>
      </c>
    </row>
    <row r="32" spans="1:11" ht="11.25">
      <c r="A32" s="4">
        <v>24</v>
      </c>
      <c r="B32" s="4">
        <v>63</v>
      </c>
      <c r="C32" s="4" t="s">
        <v>53</v>
      </c>
      <c r="D32" s="4" t="s">
        <v>12</v>
      </c>
      <c r="E32" s="4">
        <v>4</v>
      </c>
      <c r="F32" s="5">
        <v>39268</v>
      </c>
      <c r="G32" s="6">
        <v>0.0536</v>
      </c>
      <c r="H32" s="6">
        <v>0</v>
      </c>
      <c r="I32" s="7">
        <v>1588850</v>
      </c>
      <c r="J32" s="8">
        <v>2173</v>
      </c>
      <c r="K32" s="4" t="s">
        <v>31</v>
      </c>
    </row>
    <row r="33" spans="1:11" ht="11.25">
      <c r="A33" s="4">
        <v>25</v>
      </c>
      <c r="B33" s="4">
        <v>61</v>
      </c>
      <c r="C33" s="4" t="s">
        <v>54</v>
      </c>
      <c r="D33" s="4" t="s">
        <v>12</v>
      </c>
      <c r="E33" s="4">
        <v>4.2</v>
      </c>
      <c r="F33" s="5">
        <v>39262</v>
      </c>
      <c r="G33" s="6">
        <v>0</v>
      </c>
      <c r="H33" s="6">
        <v>0</v>
      </c>
      <c r="I33" s="7">
        <v>1284850</v>
      </c>
      <c r="J33" s="8">
        <v>2078</v>
      </c>
      <c r="K33" s="4" t="s">
        <v>18</v>
      </c>
    </row>
    <row r="34" spans="1:11" ht="11.25">
      <c r="A34" s="4">
        <v>26</v>
      </c>
      <c r="B34" s="4">
        <v>90</v>
      </c>
      <c r="C34" s="4" t="s">
        <v>55</v>
      </c>
      <c r="D34" s="4" t="s">
        <v>12</v>
      </c>
      <c r="E34" s="4">
        <v>3.6</v>
      </c>
      <c r="F34" s="5">
        <v>39433</v>
      </c>
      <c r="G34" s="6">
        <v>0</v>
      </c>
      <c r="H34" s="6">
        <v>0</v>
      </c>
      <c r="I34" s="7">
        <v>970050</v>
      </c>
      <c r="J34" s="8">
        <v>2071</v>
      </c>
      <c r="K34" s="4" t="s">
        <v>25</v>
      </c>
    </row>
    <row r="35" spans="1:11" ht="11.25">
      <c r="A35" s="4">
        <v>27</v>
      </c>
      <c r="B35" s="4">
        <v>6</v>
      </c>
      <c r="C35" s="4" t="s">
        <v>56</v>
      </c>
      <c r="D35" s="4" t="s">
        <v>38</v>
      </c>
      <c r="E35" s="4">
        <v>0</v>
      </c>
      <c r="F35" s="5">
        <v>38822</v>
      </c>
      <c r="G35" s="6">
        <v>0</v>
      </c>
      <c r="H35" s="6">
        <v>0.38</v>
      </c>
      <c r="I35" s="7">
        <v>472185</v>
      </c>
      <c r="J35" s="8">
        <v>2033</v>
      </c>
      <c r="K35" s="4" t="s">
        <v>57</v>
      </c>
    </row>
    <row r="36" spans="1:11" ht="11.25">
      <c r="A36" s="4">
        <v>28</v>
      </c>
      <c r="B36" s="4">
        <v>65</v>
      </c>
      <c r="C36" s="4" t="s">
        <v>58</v>
      </c>
      <c r="D36" s="4" t="s">
        <v>12</v>
      </c>
      <c r="E36" s="4">
        <v>3.4</v>
      </c>
      <c r="F36" s="5">
        <v>39469</v>
      </c>
      <c r="G36" s="6">
        <v>0</v>
      </c>
      <c r="H36" s="6">
        <v>0</v>
      </c>
      <c r="I36" s="7">
        <v>2215175</v>
      </c>
      <c r="J36" s="8">
        <v>1729</v>
      </c>
      <c r="K36" s="4" t="s">
        <v>59</v>
      </c>
    </row>
    <row r="37" spans="1:11" ht="11.25">
      <c r="A37" s="4">
        <v>29</v>
      </c>
      <c r="B37" s="4">
        <v>66</v>
      </c>
      <c r="C37" s="4" t="s">
        <v>60</v>
      </c>
      <c r="D37" s="4" t="s">
        <v>38</v>
      </c>
      <c r="E37" s="4">
        <v>1</v>
      </c>
      <c r="F37" s="5">
        <v>39283</v>
      </c>
      <c r="G37" s="6">
        <v>0</v>
      </c>
      <c r="H37" s="6">
        <v>0.2905</v>
      </c>
      <c r="I37" s="7">
        <v>593750</v>
      </c>
      <c r="J37" s="8">
        <v>1672</v>
      </c>
      <c r="K37" s="4" t="s">
        <v>61</v>
      </c>
    </row>
    <row r="38" spans="1:11" ht="11.25">
      <c r="A38" s="4">
        <v>30</v>
      </c>
      <c r="B38" s="4">
        <v>77</v>
      </c>
      <c r="C38" s="4" t="s">
        <v>62</v>
      </c>
      <c r="D38" s="4" t="s">
        <v>12</v>
      </c>
      <c r="E38" s="4">
        <v>3.7</v>
      </c>
      <c r="F38" s="5">
        <v>39367</v>
      </c>
      <c r="G38" s="6">
        <v>0.0474</v>
      </c>
      <c r="H38" s="6">
        <v>0</v>
      </c>
      <c r="I38" s="7">
        <v>1754850</v>
      </c>
      <c r="J38" s="8">
        <v>1645</v>
      </c>
      <c r="K38" s="4" t="s">
        <v>63</v>
      </c>
    </row>
    <row r="39" spans="1:11" ht="11.25">
      <c r="A39" s="4">
        <v>31</v>
      </c>
      <c r="B39" s="4">
        <v>48</v>
      </c>
      <c r="C39" s="4" t="s">
        <v>64</v>
      </c>
      <c r="D39" s="4" t="s">
        <v>12</v>
      </c>
      <c r="E39" s="4">
        <v>4.5</v>
      </c>
      <c r="F39" s="5">
        <v>39198</v>
      </c>
      <c r="G39" s="6">
        <v>0.01</v>
      </c>
      <c r="H39" s="6">
        <v>0</v>
      </c>
      <c r="I39" s="7">
        <v>789575</v>
      </c>
      <c r="J39" s="8">
        <v>1605</v>
      </c>
      <c r="K39" s="4" t="s">
        <v>65</v>
      </c>
    </row>
    <row r="40" spans="1:11" ht="11.25">
      <c r="A40" s="4">
        <v>32</v>
      </c>
      <c r="B40" s="4">
        <v>30</v>
      </c>
      <c r="C40" s="4" t="s">
        <v>66</v>
      </c>
      <c r="D40" s="4" t="s">
        <v>12</v>
      </c>
      <c r="E40" s="4">
        <v>3.3</v>
      </c>
      <c r="F40" s="5">
        <v>39091</v>
      </c>
      <c r="G40" s="6">
        <v>0</v>
      </c>
      <c r="H40" s="6">
        <v>0</v>
      </c>
      <c r="I40" s="7">
        <v>1745750</v>
      </c>
      <c r="J40" s="8">
        <v>1586</v>
      </c>
      <c r="K40" s="4" t="s">
        <v>67</v>
      </c>
    </row>
    <row r="41" spans="1:11" ht="11.25">
      <c r="A41" s="4">
        <v>33</v>
      </c>
      <c r="B41" s="4">
        <v>26</v>
      </c>
      <c r="C41" s="4" t="s">
        <v>68</v>
      </c>
      <c r="D41" s="4" t="s">
        <v>12</v>
      </c>
      <c r="E41" s="4">
        <v>3.3</v>
      </c>
      <c r="F41" s="5">
        <v>39099</v>
      </c>
      <c r="G41" s="6">
        <v>0.0034</v>
      </c>
      <c r="H41" s="6">
        <v>0</v>
      </c>
      <c r="I41" s="7">
        <v>1403200</v>
      </c>
      <c r="J41" s="8">
        <v>1585</v>
      </c>
      <c r="K41" s="4" t="s">
        <v>69</v>
      </c>
    </row>
    <row r="42" spans="1:11" ht="11.25">
      <c r="A42" s="4">
        <v>34</v>
      </c>
      <c r="B42" s="4">
        <v>18</v>
      </c>
      <c r="C42" s="4" t="s">
        <v>70</v>
      </c>
      <c r="D42" s="4" t="s">
        <v>12</v>
      </c>
      <c r="E42" s="4">
        <v>3</v>
      </c>
      <c r="F42" s="5">
        <v>39023</v>
      </c>
      <c r="G42" s="6">
        <v>0.0823</v>
      </c>
      <c r="H42" s="6">
        <v>0</v>
      </c>
      <c r="I42" s="7">
        <v>1170775</v>
      </c>
      <c r="J42" s="8">
        <v>1572</v>
      </c>
      <c r="K42" s="4" t="s">
        <v>27</v>
      </c>
    </row>
    <row r="43" spans="1:11" ht="11.25">
      <c r="A43" s="4">
        <v>35</v>
      </c>
      <c r="B43" s="4">
        <v>31</v>
      </c>
      <c r="C43" s="4" t="s">
        <v>71</v>
      </c>
      <c r="D43" s="4" t="s">
        <v>38</v>
      </c>
      <c r="E43" s="4">
        <v>4.5</v>
      </c>
      <c r="F43" s="5">
        <v>39091</v>
      </c>
      <c r="G43" s="6">
        <v>0</v>
      </c>
      <c r="H43" s="6">
        <v>0</v>
      </c>
      <c r="I43" s="7">
        <v>1149925</v>
      </c>
      <c r="J43" s="8">
        <v>1447</v>
      </c>
      <c r="K43" s="4" t="s">
        <v>67</v>
      </c>
    </row>
    <row r="44" spans="1:11" ht="11.25">
      <c r="A44" s="4">
        <v>36</v>
      </c>
      <c r="B44" s="4">
        <v>111</v>
      </c>
      <c r="C44" s="4" t="s">
        <v>72</v>
      </c>
      <c r="D44" s="4" t="s">
        <v>12</v>
      </c>
      <c r="E44" s="4">
        <v>5</v>
      </c>
      <c r="F44" s="5">
        <v>39546</v>
      </c>
      <c r="G44" s="6">
        <v>0</v>
      </c>
      <c r="H44" s="6">
        <v>0</v>
      </c>
      <c r="I44" s="7">
        <v>1084300</v>
      </c>
      <c r="J44" s="8">
        <v>1447</v>
      </c>
      <c r="K44" s="4" t="s">
        <v>46</v>
      </c>
    </row>
    <row r="45" spans="1:11" ht="11.25">
      <c r="A45" s="4">
        <v>37</v>
      </c>
      <c r="B45" s="4">
        <v>125</v>
      </c>
      <c r="C45" s="4" t="s">
        <v>73</v>
      </c>
      <c r="D45" s="4" t="s">
        <v>12</v>
      </c>
      <c r="E45" s="4">
        <v>3</v>
      </c>
      <c r="F45" s="5">
        <v>39801</v>
      </c>
      <c r="G45" s="6">
        <v>0</v>
      </c>
      <c r="H45" s="6">
        <v>0</v>
      </c>
      <c r="I45" s="7">
        <v>314125</v>
      </c>
      <c r="J45" s="8">
        <v>1368</v>
      </c>
      <c r="K45" s="4" t="s">
        <v>48</v>
      </c>
    </row>
    <row r="46" spans="1:11" ht="11.25">
      <c r="A46" s="4">
        <v>38</v>
      </c>
      <c r="B46" s="4">
        <v>57</v>
      </c>
      <c r="C46" s="4" t="s">
        <v>74</v>
      </c>
      <c r="D46" s="4" t="s">
        <v>12</v>
      </c>
      <c r="E46" s="4">
        <v>4</v>
      </c>
      <c r="F46" s="5">
        <v>39255</v>
      </c>
      <c r="G46" s="6">
        <v>0.379</v>
      </c>
      <c r="H46" s="6">
        <v>0</v>
      </c>
      <c r="I46" s="7">
        <v>994250</v>
      </c>
      <c r="J46" s="8">
        <v>1350</v>
      </c>
      <c r="K46" s="4" t="s">
        <v>75</v>
      </c>
    </row>
    <row r="47" spans="1:11" ht="11.25">
      <c r="A47" s="4">
        <v>39</v>
      </c>
      <c r="B47" s="4">
        <v>34</v>
      </c>
      <c r="C47" s="4" t="s">
        <v>76</v>
      </c>
      <c r="D47" s="4" t="s">
        <v>12</v>
      </c>
      <c r="E47" s="4">
        <v>3.5</v>
      </c>
      <c r="F47" s="5">
        <v>39131</v>
      </c>
      <c r="G47" s="6">
        <v>0</v>
      </c>
      <c r="H47" s="6">
        <v>0</v>
      </c>
      <c r="I47" s="7">
        <v>1005100</v>
      </c>
      <c r="J47" s="8">
        <v>1305</v>
      </c>
      <c r="K47" s="4" t="s">
        <v>77</v>
      </c>
    </row>
    <row r="48" spans="1:11" ht="11.25">
      <c r="A48" s="4">
        <v>40</v>
      </c>
      <c r="B48" s="4">
        <v>128</v>
      </c>
      <c r="C48" s="4" t="s">
        <v>78</v>
      </c>
      <c r="D48" s="4" t="s">
        <v>12</v>
      </c>
      <c r="E48" s="4">
        <v>3</v>
      </c>
      <c r="F48" s="5">
        <v>39889</v>
      </c>
      <c r="G48" s="6">
        <v>0.0026</v>
      </c>
      <c r="H48" s="6">
        <v>0</v>
      </c>
      <c r="I48" s="7">
        <v>225300</v>
      </c>
      <c r="J48" s="8">
        <v>1272</v>
      </c>
      <c r="K48" s="4" t="s">
        <v>48</v>
      </c>
    </row>
    <row r="49" spans="1:11" ht="11.25">
      <c r="A49" s="4">
        <v>41</v>
      </c>
      <c r="B49" s="4">
        <v>56</v>
      </c>
      <c r="C49" s="4" t="s">
        <v>79</v>
      </c>
      <c r="D49" s="4" t="s">
        <v>12</v>
      </c>
      <c r="E49" s="4">
        <v>3.1</v>
      </c>
      <c r="F49" s="5">
        <v>39241</v>
      </c>
      <c r="G49" s="6">
        <v>0</v>
      </c>
      <c r="H49" s="6">
        <v>0</v>
      </c>
      <c r="I49" s="7">
        <v>1537000</v>
      </c>
      <c r="J49" s="8">
        <v>1269</v>
      </c>
      <c r="K49" s="4" t="s">
        <v>67</v>
      </c>
    </row>
    <row r="50" spans="1:11" ht="11.25">
      <c r="A50" s="4">
        <v>42</v>
      </c>
      <c r="B50" s="4">
        <v>96</v>
      </c>
      <c r="C50" s="4" t="s">
        <v>80</v>
      </c>
      <c r="D50" s="4" t="s">
        <v>12</v>
      </c>
      <c r="E50" s="4">
        <v>4.3</v>
      </c>
      <c r="F50" s="5">
        <v>39579</v>
      </c>
      <c r="G50" s="6">
        <v>0</v>
      </c>
      <c r="H50" s="6">
        <v>0</v>
      </c>
      <c r="I50" s="7">
        <v>679600</v>
      </c>
      <c r="J50" s="8">
        <v>1256</v>
      </c>
      <c r="K50" s="4" t="s">
        <v>36</v>
      </c>
    </row>
    <row r="51" spans="1:11" ht="11.25">
      <c r="A51" s="4">
        <v>43</v>
      </c>
      <c r="B51" s="4">
        <v>104</v>
      </c>
      <c r="C51" s="4" t="s">
        <v>81</v>
      </c>
      <c r="D51" s="4" t="s">
        <v>12</v>
      </c>
      <c r="E51" s="4">
        <v>2.5</v>
      </c>
      <c r="F51" s="5">
        <v>39508</v>
      </c>
      <c r="G51" s="6">
        <v>0</v>
      </c>
      <c r="H51" s="6">
        <v>0</v>
      </c>
      <c r="I51" s="7">
        <v>449000</v>
      </c>
      <c r="J51" s="8">
        <v>1154</v>
      </c>
      <c r="K51" s="4" t="s">
        <v>82</v>
      </c>
    </row>
    <row r="52" spans="1:11" ht="11.25">
      <c r="A52" s="4">
        <v>44</v>
      </c>
      <c r="B52" s="4">
        <v>78</v>
      </c>
      <c r="C52" s="4" t="s">
        <v>83</v>
      </c>
      <c r="D52" s="4" t="s">
        <v>12</v>
      </c>
      <c r="E52" s="4">
        <v>3.5</v>
      </c>
      <c r="F52" s="5">
        <v>39520</v>
      </c>
      <c r="G52" s="6">
        <v>0</v>
      </c>
      <c r="H52" s="6">
        <v>0</v>
      </c>
      <c r="I52" s="7">
        <v>958550</v>
      </c>
      <c r="J52" s="8">
        <v>1146</v>
      </c>
      <c r="K52" s="4" t="s">
        <v>84</v>
      </c>
    </row>
    <row r="53" spans="1:11" ht="11.25">
      <c r="A53" s="4">
        <v>45</v>
      </c>
      <c r="B53" s="4">
        <v>5</v>
      </c>
      <c r="C53" s="4" t="s">
        <v>85</v>
      </c>
      <c r="D53" s="4" t="s">
        <v>38</v>
      </c>
      <c r="E53" s="4">
        <v>0</v>
      </c>
      <c r="F53" s="5">
        <v>38791</v>
      </c>
      <c r="G53" s="6">
        <v>0</v>
      </c>
      <c r="H53" s="6">
        <v>0</v>
      </c>
      <c r="I53" s="7">
        <v>399925</v>
      </c>
      <c r="J53" s="8">
        <v>1136</v>
      </c>
      <c r="K53" s="4" t="s">
        <v>86</v>
      </c>
    </row>
    <row r="54" spans="1:11" ht="11.25">
      <c r="A54" s="4">
        <v>46</v>
      </c>
      <c r="B54" s="4">
        <v>82</v>
      </c>
      <c r="C54" s="4" t="s">
        <v>87</v>
      </c>
      <c r="D54" s="4" t="s">
        <v>12</v>
      </c>
      <c r="E54" s="4">
        <v>4</v>
      </c>
      <c r="F54" s="5">
        <v>39356</v>
      </c>
      <c r="G54" s="6">
        <v>0.0167</v>
      </c>
      <c r="H54" s="6">
        <v>0</v>
      </c>
      <c r="I54" s="7">
        <v>401850</v>
      </c>
      <c r="J54" s="8">
        <v>1099</v>
      </c>
      <c r="K54" s="4" t="s">
        <v>88</v>
      </c>
    </row>
    <row r="55" spans="1:11" ht="11.25">
      <c r="A55" s="4">
        <v>47</v>
      </c>
      <c r="B55" s="4">
        <v>84</v>
      </c>
      <c r="C55" s="4" t="s">
        <v>89</v>
      </c>
      <c r="D55" s="4" t="s">
        <v>12</v>
      </c>
      <c r="E55" s="4">
        <v>3.7</v>
      </c>
      <c r="F55" s="5">
        <v>39364</v>
      </c>
      <c r="G55" s="6">
        <v>0</v>
      </c>
      <c r="H55" s="6">
        <v>0</v>
      </c>
      <c r="I55" s="7">
        <v>2491850</v>
      </c>
      <c r="J55" s="8">
        <v>1077</v>
      </c>
      <c r="K55" s="4" t="s">
        <v>59</v>
      </c>
    </row>
    <row r="56" spans="1:11" ht="11.25">
      <c r="A56" s="4">
        <v>48</v>
      </c>
      <c r="B56" s="4">
        <v>99</v>
      </c>
      <c r="C56" s="4" t="s">
        <v>90</v>
      </c>
      <c r="D56" s="4" t="s">
        <v>12</v>
      </c>
      <c r="E56" s="4">
        <v>3.7</v>
      </c>
      <c r="F56" s="5">
        <v>39459</v>
      </c>
      <c r="G56" s="6">
        <v>0</v>
      </c>
      <c r="H56" s="6">
        <v>0</v>
      </c>
      <c r="I56" s="7">
        <v>898925</v>
      </c>
      <c r="J56" s="8">
        <v>1063</v>
      </c>
      <c r="K56" s="4" t="s">
        <v>46</v>
      </c>
    </row>
    <row r="57" spans="1:11" ht="11.25">
      <c r="A57" s="4">
        <v>49</v>
      </c>
      <c r="B57" s="4">
        <v>44</v>
      </c>
      <c r="C57" s="4" t="s">
        <v>91</v>
      </c>
      <c r="D57" s="4" t="s">
        <v>12</v>
      </c>
      <c r="E57" s="4">
        <v>3.8</v>
      </c>
      <c r="F57" s="5">
        <v>39161</v>
      </c>
      <c r="G57" s="6">
        <v>0.0073</v>
      </c>
      <c r="H57" s="6">
        <v>0</v>
      </c>
      <c r="I57" s="7">
        <v>1459625</v>
      </c>
      <c r="J57" s="4">
        <v>998</v>
      </c>
      <c r="K57" s="4" t="s">
        <v>92</v>
      </c>
    </row>
    <row r="58" spans="1:11" ht="11.25">
      <c r="A58" s="4">
        <v>50</v>
      </c>
      <c r="B58" s="4">
        <v>108</v>
      </c>
      <c r="C58" s="4" t="s">
        <v>93</v>
      </c>
      <c r="D58" s="4" t="s">
        <v>12</v>
      </c>
      <c r="E58" s="4">
        <v>5</v>
      </c>
      <c r="F58" s="5">
        <v>39516</v>
      </c>
      <c r="G58" s="6">
        <v>0.0002</v>
      </c>
      <c r="H58" s="6">
        <v>0</v>
      </c>
      <c r="I58" s="7">
        <v>514475</v>
      </c>
      <c r="J58" s="4">
        <v>925</v>
      </c>
      <c r="K58" s="4" t="s">
        <v>94</v>
      </c>
    </row>
    <row r="59" spans="1:11" ht="11.25">
      <c r="A59" s="4">
        <v>51</v>
      </c>
      <c r="B59" s="4">
        <v>107</v>
      </c>
      <c r="C59" s="4" t="s">
        <v>95</v>
      </c>
      <c r="D59" s="4" t="s">
        <v>12</v>
      </c>
      <c r="E59" s="4">
        <v>3</v>
      </c>
      <c r="F59" s="5">
        <v>39539</v>
      </c>
      <c r="G59" s="6">
        <v>0</v>
      </c>
      <c r="H59" s="6">
        <v>0</v>
      </c>
      <c r="I59" s="7">
        <v>445050</v>
      </c>
      <c r="J59" s="4">
        <v>874</v>
      </c>
      <c r="K59" s="4" t="s">
        <v>96</v>
      </c>
    </row>
    <row r="60" spans="1:11" ht="11.25">
      <c r="A60" s="4">
        <v>52</v>
      </c>
      <c r="B60" s="4">
        <v>81</v>
      </c>
      <c r="C60" s="4" t="s">
        <v>97</v>
      </c>
      <c r="D60" s="4" t="s">
        <v>12</v>
      </c>
      <c r="E60" s="4">
        <v>4.6</v>
      </c>
      <c r="F60" s="5">
        <v>39466</v>
      </c>
      <c r="G60" s="6">
        <v>0</v>
      </c>
      <c r="H60" s="6">
        <v>0</v>
      </c>
      <c r="I60" s="7">
        <v>690450</v>
      </c>
      <c r="J60" s="4">
        <v>856</v>
      </c>
      <c r="K60" s="4" t="s">
        <v>98</v>
      </c>
    </row>
    <row r="61" spans="1:11" ht="11.25">
      <c r="A61" s="4">
        <v>53</v>
      </c>
      <c r="B61" s="4">
        <v>73</v>
      </c>
      <c r="C61" s="4" t="s">
        <v>99</v>
      </c>
      <c r="D61" s="4" t="s">
        <v>12</v>
      </c>
      <c r="E61" s="4">
        <v>5</v>
      </c>
      <c r="F61" s="5">
        <v>39355</v>
      </c>
      <c r="G61" s="6">
        <v>0.0006</v>
      </c>
      <c r="H61" s="6">
        <v>0</v>
      </c>
      <c r="I61" s="7">
        <v>1879000</v>
      </c>
      <c r="J61" s="4">
        <v>846</v>
      </c>
      <c r="K61" s="4" t="s">
        <v>65</v>
      </c>
    </row>
    <row r="62" spans="1:11" ht="11.25">
      <c r="A62" s="4">
        <v>54</v>
      </c>
      <c r="B62" s="4">
        <v>25</v>
      </c>
      <c r="C62" s="4" t="s">
        <v>100</v>
      </c>
      <c r="D62" s="4" t="s">
        <v>24</v>
      </c>
      <c r="E62" s="4">
        <v>1.9</v>
      </c>
      <c r="F62" s="5">
        <v>39064</v>
      </c>
      <c r="G62" s="6">
        <v>0.5236</v>
      </c>
      <c r="H62" s="6">
        <v>0</v>
      </c>
      <c r="I62" s="7">
        <v>697975</v>
      </c>
      <c r="J62" s="4">
        <v>838</v>
      </c>
      <c r="K62" s="4" t="s">
        <v>57</v>
      </c>
    </row>
    <row r="63" spans="1:11" ht="11.25">
      <c r="A63" s="4">
        <v>55</v>
      </c>
      <c r="B63" s="4">
        <v>10</v>
      </c>
      <c r="C63" s="4" t="s">
        <v>101</v>
      </c>
      <c r="D63" s="4" t="s">
        <v>12</v>
      </c>
      <c r="E63" s="4">
        <v>2.7</v>
      </c>
      <c r="F63" s="5">
        <v>38861</v>
      </c>
      <c r="G63" s="6">
        <v>0</v>
      </c>
      <c r="H63" s="6">
        <v>0</v>
      </c>
      <c r="I63" s="7">
        <v>592525</v>
      </c>
      <c r="J63" s="4">
        <v>825</v>
      </c>
      <c r="K63" s="4" t="s">
        <v>25</v>
      </c>
    </row>
    <row r="64" spans="1:11" ht="11.25">
      <c r="A64" s="4">
        <v>56</v>
      </c>
      <c r="B64" s="4">
        <v>105</v>
      </c>
      <c r="C64" s="4" t="s">
        <v>102</v>
      </c>
      <c r="D64" s="4" t="s">
        <v>12</v>
      </c>
      <c r="E64" s="4">
        <v>3.5</v>
      </c>
      <c r="F64" s="5">
        <v>39529</v>
      </c>
      <c r="G64" s="6">
        <v>0</v>
      </c>
      <c r="H64" s="6">
        <v>0</v>
      </c>
      <c r="I64" s="7">
        <v>624725</v>
      </c>
      <c r="J64" s="4">
        <v>820</v>
      </c>
      <c r="K64" s="4" t="s">
        <v>94</v>
      </c>
    </row>
    <row r="65" spans="1:11" ht="11.25">
      <c r="A65" s="4">
        <v>57</v>
      </c>
      <c r="B65" s="4">
        <v>93</v>
      </c>
      <c r="C65" s="4" t="s">
        <v>103</v>
      </c>
      <c r="D65" s="4" t="s">
        <v>12</v>
      </c>
      <c r="E65" s="4">
        <v>3</v>
      </c>
      <c r="F65" s="5">
        <v>39474</v>
      </c>
      <c r="G65" s="6">
        <v>0.0337</v>
      </c>
      <c r="H65" s="6">
        <v>0</v>
      </c>
      <c r="I65" s="7">
        <v>427875</v>
      </c>
      <c r="J65" s="4">
        <v>808</v>
      </c>
      <c r="K65" s="4" t="s">
        <v>13</v>
      </c>
    </row>
    <row r="66" spans="1:11" ht="11.25">
      <c r="A66" s="4">
        <v>58</v>
      </c>
      <c r="B66" s="4">
        <v>43</v>
      </c>
      <c r="C66" s="4" t="s">
        <v>104</v>
      </c>
      <c r="D66" s="4" t="s">
        <v>12</v>
      </c>
      <c r="E66" s="4">
        <v>5</v>
      </c>
      <c r="F66" s="5">
        <v>39156</v>
      </c>
      <c r="G66" s="6">
        <v>0</v>
      </c>
      <c r="H66" s="6">
        <v>0</v>
      </c>
      <c r="I66" s="7">
        <v>74925</v>
      </c>
      <c r="J66" s="4">
        <v>796</v>
      </c>
      <c r="K66" s="4" t="s">
        <v>88</v>
      </c>
    </row>
    <row r="67" spans="1:11" ht="11.25">
      <c r="A67" s="4">
        <v>59</v>
      </c>
      <c r="B67" s="4">
        <v>23</v>
      </c>
      <c r="C67" s="4" t="s">
        <v>105</v>
      </c>
      <c r="D67" s="4" t="s">
        <v>12</v>
      </c>
      <c r="E67" s="4">
        <v>3</v>
      </c>
      <c r="F67" s="5">
        <v>39069</v>
      </c>
      <c r="G67" s="6">
        <v>0</v>
      </c>
      <c r="H67" s="6">
        <v>0</v>
      </c>
      <c r="I67" s="7">
        <v>463475</v>
      </c>
      <c r="J67" s="4">
        <v>736</v>
      </c>
      <c r="K67" s="4" t="s">
        <v>106</v>
      </c>
    </row>
    <row r="68" spans="1:11" ht="11.25">
      <c r="A68" s="4">
        <v>60</v>
      </c>
      <c r="B68" s="4">
        <v>136</v>
      </c>
      <c r="C68" s="4" t="s">
        <v>107</v>
      </c>
      <c r="D68" s="4" t="s">
        <v>12</v>
      </c>
      <c r="E68" s="4">
        <v>3</v>
      </c>
      <c r="F68" s="5">
        <v>39984</v>
      </c>
      <c r="G68" s="6">
        <v>0.025</v>
      </c>
      <c r="H68" s="6">
        <v>0</v>
      </c>
      <c r="I68" s="7">
        <v>134525</v>
      </c>
      <c r="J68" s="4">
        <v>694</v>
      </c>
      <c r="K68" s="4" t="s">
        <v>48</v>
      </c>
    </row>
    <row r="69" spans="1:11" ht="11.25">
      <c r="A69" s="4">
        <v>61</v>
      </c>
      <c r="B69" s="4">
        <v>85</v>
      </c>
      <c r="C69" s="4" t="s">
        <v>108</v>
      </c>
      <c r="D69" s="4" t="s">
        <v>12</v>
      </c>
      <c r="E69" s="4">
        <v>4</v>
      </c>
      <c r="F69" s="5">
        <v>39417</v>
      </c>
      <c r="G69" s="6">
        <v>0.0412</v>
      </c>
      <c r="H69" s="6">
        <v>0</v>
      </c>
      <c r="I69" s="7">
        <v>531200</v>
      </c>
      <c r="J69" s="4">
        <v>661</v>
      </c>
      <c r="K69" s="4" t="s">
        <v>51</v>
      </c>
    </row>
    <row r="70" spans="1:11" ht="11.25">
      <c r="A70" s="4">
        <v>62</v>
      </c>
      <c r="B70" s="4">
        <v>124</v>
      </c>
      <c r="C70" s="4" t="s">
        <v>109</v>
      </c>
      <c r="D70" s="4" t="s">
        <v>12</v>
      </c>
      <c r="E70" s="4">
        <v>2</v>
      </c>
      <c r="F70" s="5">
        <v>39796</v>
      </c>
      <c r="G70" s="6">
        <v>0.0203</v>
      </c>
      <c r="H70" s="6">
        <v>0</v>
      </c>
      <c r="I70" s="7">
        <v>225400</v>
      </c>
      <c r="J70" s="4">
        <v>640</v>
      </c>
      <c r="K70" s="4" t="s">
        <v>48</v>
      </c>
    </row>
    <row r="71" spans="1:11" ht="11.25">
      <c r="A71" s="4">
        <v>63</v>
      </c>
      <c r="B71" s="4">
        <v>116</v>
      </c>
      <c r="C71" s="4" t="s">
        <v>110</v>
      </c>
      <c r="D71" s="4" t="s">
        <v>12</v>
      </c>
      <c r="E71" s="4">
        <v>5</v>
      </c>
      <c r="F71" s="5">
        <v>39853</v>
      </c>
      <c r="G71" s="6">
        <v>0.0095</v>
      </c>
      <c r="H71" s="6">
        <v>0</v>
      </c>
      <c r="I71" s="7">
        <v>682125</v>
      </c>
      <c r="J71" s="4">
        <v>638</v>
      </c>
      <c r="K71" s="4" t="s">
        <v>111</v>
      </c>
    </row>
    <row r="72" spans="1:11" ht="11.25">
      <c r="A72" s="4">
        <v>64</v>
      </c>
      <c r="B72" s="4">
        <v>24</v>
      </c>
      <c r="C72" s="4" t="s">
        <v>112</v>
      </c>
      <c r="D72" s="4" t="s">
        <v>12</v>
      </c>
      <c r="E72" s="4">
        <v>1.6</v>
      </c>
      <c r="F72" s="5">
        <v>39065</v>
      </c>
      <c r="G72" s="6">
        <v>0</v>
      </c>
      <c r="H72" s="6">
        <v>0</v>
      </c>
      <c r="I72" s="7">
        <v>276575</v>
      </c>
      <c r="J72" s="4">
        <v>625</v>
      </c>
      <c r="K72" s="4" t="s">
        <v>57</v>
      </c>
    </row>
    <row r="73" spans="1:11" ht="11.25">
      <c r="A73" s="4">
        <v>65</v>
      </c>
      <c r="B73" s="4">
        <v>101</v>
      </c>
      <c r="C73" s="4" t="s">
        <v>113</v>
      </c>
      <c r="D73" s="4" t="s">
        <v>24</v>
      </c>
      <c r="E73" s="4">
        <v>4.1</v>
      </c>
      <c r="F73" s="5">
        <v>39465</v>
      </c>
      <c r="G73" s="6">
        <v>0.4127</v>
      </c>
      <c r="H73" s="6">
        <v>0.0015</v>
      </c>
      <c r="I73" s="7">
        <v>441325</v>
      </c>
      <c r="J73" s="4">
        <v>610</v>
      </c>
      <c r="K73" s="4" t="s">
        <v>114</v>
      </c>
    </row>
    <row r="74" spans="1:11" ht="11.25">
      <c r="A74" s="4">
        <v>66</v>
      </c>
      <c r="B74" s="4">
        <v>62</v>
      </c>
      <c r="C74" s="4" t="s">
        <v>115</v>
      </c>
      <c r="D74" s="4" t="s">
        <v>12</v>
      </c>
      <c r="E74" s="4">
        <v>2.3</v>
      </c>
      <c r="F74" s="5">
        <v>39382</v>
      </c>
      <c r="G74" s="6">
        <v>0</v>
      </c>
      <c r="H74" s="6">
        <v>0</v>
      </c>
      <c r="I74" s="7">
        <v>147975</v>
      </c>
      <c r="J74" s="4">
        <v>602</v>
      </c>
      <c r="K74" s="4" t="s">
        <v>116</v>
      </c>
    </row>
    <row r="75" spans="1:11" ht="11.25">
      <c r="A75" s="4">
        <v>67</v>
      </c>
      <c r="B75" s="4">
        <v>19</v>
      </c>
      <c r="C75" s="4" t="s">
        <v>117</v>
      </c>
      <c r="D75" s="4" t="s">
        <v>38</v>
      </c>
      <c r="E75" s="4">
        <v>0</v>
      </c>
      <c r="F75" s="5">
        <v>39059</v>
      </c>
      <c r="G75" s="6">
        <v>0</v>
      </c>
      <c r="H75" s="6">
        <v>0</v>
      </c>
      <c r="I75" s="7">
        <v>502200</v>
      </c>
      <c r="J75" s="4">
        <v>600</v>
      </c>
      <c r="K75" s="4" t="s">
        <v>20</v>
      </c>
    </row>
    <row r="76" spans="1:11" ht="11.25">
      <c r="A76" s="4">
        <v>68</v>
      </c>
      <c r="B76" s="4">
        <v>40</v>
      </c>
      <c r="C76" s="4" t="s">
        <v>118</v>
      </c>
      <c r="D76" s="4" t="s">
        <v>12</v>
      </c>
      <c r="E76" s="4">
        <v>1</v>
      </c>
      <c r="F76" s="5">
        <v>39160</v>
      </c>
      <c r="G76" s="6">
        <v>0.2048</v>
      </c>
      <c r="H76" s="6">
        <v>0.0103</v>
      </c>
      <c r="I76" s="7">
        <v>304450</v>
      </c>
      <c r="J76" s="4">
        <v>594</v>
      </c>
      <c r="K76" s="4" t="s">
        <v>119</v>
      </c>
    </row>
    <row r="77" spans="1:11" ht="11.25">
      <c r="A77" s="4">
        <v>69</v>
      </c>
      <c r="B77" s="4">
        <v>110</v>
      </c>
      <c r="C77" s="4" t="s">
        <v>120</v>
      </c>
      <c r="D77" s="4" t="s">
        <v>12</v>
      </c>
      <c r="E77" s="4">
        <v>4</v>
      </c>
      <c r="F77" s="5">
        <v>39548</v>
      </c>
      <c r="G77" s="6">
        <v>0.294</v>
      </c>
      <c r="H77" s="6">
        <v>0</v>
      </c>
      <c r="I77" s="7">
        <v>481175</v>
      </c>
      <c r="J77" s="4">
        <v>580</v>
      </c>
      <c r="K77" s="4" t="s">
        <v>65</v>
      </c>
    </row>
    <row r="78" spans="1:11" ht="11.25">
      <c r="A78" s="4">
        <v>70</v>
      </c>
      <c r="B78" s="4">
        <v>118</v>
      </c>
      <c r="C78" s="4" t="s">
        <v>121</v>
      </c>
      <c r="D78" s="4" t="s">
        <v>12</v>
      </c>
      <c r="E78" s="4">
        <v>3</v>
      </c>
      <c r="F78" s="5">
        <v>39664</v>
      </c>
      <c r="G78" s="6">
        <v>0.0565</v>
      </c>
      <c r="H78" s="6">
        <v>0</v>
      </c>
      <c r="I78" s="7">
        <v>389250</v>
      </c>
      <c r="J78" s="4">
        <v>551</v>
      </c>
      <c r="K78" s="4" t="s">
        <v>122</v>
      </c>
    </row>
    <row r="79" spans="1:11" ht="11.25">
      <c r="A79" s="4">
        <v>71</v>
      </c>
      <c r="B79" s="4">
        <v>112</v>
      </c>
      <c r="C79" s="4" t="s">
        <v>123</v>
      </c>
      <c r="D79" s="4" t="s">
        <v>124</v>
      </c>
      <c r="E79" s="4">
        <v>4</v>
      </c>
      <c r="F79" s="5">
        <v>39558</v>
      </c>
      <c r="G79" s="6">
        <v>0</v>
      </c>
      <c r="H79" s="6">
        <v>0</v>
      </c>
      <c r="I79" s="7">
        <v>426225</v>
      </c>
      <c r="J79" s="4">
        <v>527</v>
      </c>
      <c r="K79" s="4" t="s">
        <v>59</v>
      </c>
    </row>
    <row r="80" spans="1:11" ht="11.25">
      <c r="A80" s="4">
        <v>72</v>
      </c>
      <c r="B80" s="4">
        <v>51</v>
      </c>
      <c r="C80" s="4" t="s">
        <v>125</v>
      </c>
      <c r="D80" s="4" t="s">
        <v>38</v>
      </c>
      <c r="E80" s="4">
        <v>4.6</v>
      </c>
      <c r="F80" s="5">
        <v>39254</v>
      </c>
      <c r="G80" s="6">
        <v>0</v>
      </c>
      <c r="H80" s="6">
        <v>0</v>
      </c>
      <c r="I80" s="7">
        <v>429825</v>
      </c>
      <c r="J80" s="4">
        <v>503</v>
      </c>
      <c r="K80" s="4" t="s">
        <v>27</v>
      </c>
    </row>
    <row r="81" spans="1:11" ht="11.25">
      <c r="A81" s="4">
        <v>73</v>
      </c>
      <c r="B81" s="4">
        <v>27</v>
      </c>
      <c r="C81" s="4" t="s">
        <v>126</v>
      </c>
      <c r="D81" s="4" t="s">
        <v>38</v>
      </c>
      <c r="E81" s="4">
        <v>0</v>
      </c>
      <c r="F81" s="5">
        <v>39096</v>
      </c>
      <c r="G81" s="6">
        <v>0</v>
      </c>
      <c r="H81" s="6">
        <v>0.2274</v>
      </c>
      <c r="I81" s="7">
        <v>111550</v>
      </c>
      <c r="J81" s="4">
        <v>493</v>
      </c>
      <c r="K81" s="4" t="s">
        <v>57</v>
      </c>
    </row>
    <row r="82" spans="1:11" ht="11.25">
      <c r="A82" s="4">
        <v>74</v>
      </c>
      <c r="B82" s="4">
        <v>59</v>
      </c>
      <c r="C82" s="4" t="s">
        <v>127</v>
      </c>
      <c r="D82" s="4" t="s">
        <v>12</v>
      </c>
      <c r="E82" s="4">
        <v>5</v>
      </c>
      <c r="F82" s="5">
        <v>39312</v>
      </c>
      <c r="G82" s="6">
        <v>0</v>
      </c>
      <c r="H82" s="6">
        <v>0</v>
      </c>
      <c r="I82" s="7">
        <v>1215750</v>
      </c>
      <c r="J82" s="4">
        <v>458</v>
      </c>
      <c r="K82" s="4" t="s">
        <v>65</v>
      </c>
    </row>
    <row r="83" spans="1:11" ht="11.25">
      <c r="A83" s="4">
        <v>75</v>
      </c>
      <c r="B83" s="4">
        <v>32</v>
      </c>
      <c r="C83" s="4" t="s">
        <v>128</v>
      </c>
      <c r="D83" s="4" t="s">
        <v>38</v>
      </c>
      <c r="E83" s="4">
        <v>0</v>
      </c>
      <c r="F83" s="5">
        <v>39144</v>
      </c>
      <c r="G83" s="6">
        <v>0</v>
      </c>
      <c r="H83" s="6">
        <v>0.1873</v>
      </c>
      <c r="I83" s="7">
        <v>74550</v>
      </c>
      <c r="J83" s="4">
        <v>446</v>
      </c>
      <c r="K83" s="4" t="s">
        <v>57</v>
      </c>
    </row>
    <row r="84" spans="1:11" ht="11.25">
      <c r="A84" s="4">
        <v>76</v>
      </c>
      <c r="B84" s="4">
        <v>115</v>
      </c>
      <c r="C84" s="4" t="s">
        <v>129</v>
      </c>
      <c r="D84" s="4" t="s">
        <v>12</v>
      </c>
      <c r="E84" s="4">
        <v>5</v>
      </c>
      <c r="F84" s="5">
        <v>39737</v>
      </c>
      <c r="G84" s="6">
        <v>0.0981</v>
      </c>
      <c r="H84" s="6">
        <v>0</v>
      </c>
      <c r="I84" s="7">
        <v>461300</v>
      </c>
      <c r="J84" s="4">
        <v>443</v>
      </c>
      <c r="K84" s="4" t="s">
        <v>63</v>
      </c>
    </row>
    <row r="85" spans="1:11" ht="11.25">
      <c r="A85" s="4">
        <v>77</v>
      </c>
      <c r="B85" s="4">
        <v>87</v>
      </c>
      <c r="C85" s="4" t="s">
        <v>130</v>
      </c>
      <c r="D85" s="4" t="s">
        <v>12</v>
      </c>
      <c r="E85" s="4">
        <v>3.2</v>
      </c>
      <c r="F85" s="5">
        <v>39423</v>
      </c>
      <c r="G85" s="6">
        <v>0</v>
      </c>
      <c r="H85" s="6">
        <v>0</v>
      </c>
      <c r="I85" s="7">
        <v>856900</v>
      </c>
      <c r="J85" s="4">
        <v>403</v>
      </c>
      <c r="K85" s="4" t="s">
        <v>25</v>
      </c>
    </row>
    <row r="86" spans="1:11" ht="11.25">
      <c r="A86" s="4">
        <v>78</v>
      </c>
      <c r="B86" s="4">
        <v>41</v>
      </c>
      <c r="C86" s="4" t="s">
        <v>131</v>
      </c>
      <c r="D86" s="4" t="s">
        <v>38</v>
      </c>
      <c r="E86" s="4">
        <v>0</v>
      </c>
      <c r="F86" s="5">
        <v>39178</v>
      </c>
      <c r="G86" s="6">
        <v>0</v>
      </c>
      <c r="H86" s="6">
        <v>0</v>
      </c>
      <c r="I86" s="7">
        <v>27775</v>
      </c>
      <c r="J86" s="4">
        <v>383</v>
      </c>
      <c r="K86" s="4" t="s">
        <v>51</v>
      </c>
    </row>
    <row r="87" spans="1:11" ht="11.25">
      <c r="A87" s="4">
        <v>79</v>
      </c>
      <c r="B87" s="4">
        <v>119</v>
      </c>
      <c r="C87" s="4" t="s">
        <v>132</v>
      </c>
      <c r="D87" s="4" t="s">
        <v>12</v>
      </c>
      <c r="E87" s="4">
        <v>5</v>
      </c>
      <c r="F87" s="5">
        <v>39722</v>
      </c>
      <c r="G87" s="6">
        <v>0.0398</v>
      </c>
      <c r="H87" s="6">
        <v>0</v>
      </c>
      <c r="I87" s="7">
        <v>422050</v>
      </c>
      <c r="J87" s="4">
        <v>381</v>
      </c>
      <c r="K87" s="4" t="s">
        <v>13</v>
      </c>
    </row>
    <row r="88" spans="1:11" ht="11.25">
      <c r="A88" s="4">
        <v>80</v>
      </c>
      <c r="B88" s="4">
        <v>133</v>
      </c>
      <c r="C88" s="4" t="s">
        <v>133</v>
      </c>
      <c r="D88" s="4" t="s">
        <v>12</v>
      </c>
      <c r="E88" s="4">
        <v>4</v>
      </c>
      <c r="F88" s="5">
        <v>39993</v>
      </c>
      <c r="G88" s="6">
        <v>0</v>
      </c>
      <c r="H88" s="6">
        <v>0</v>
      </c>
      <c r="I88" s="7">
        <v>193350</v>
      </c>
      <c r="J88" s="4">
        <v>364</v>
      </c>
      <c r="K88" s="4" t="s">
        <v>57</v>
      </c>
    </row>
    <row r="89" spans="1:11" ht="11.25">
      <c r="A89" s="4">
        <v>81</v>
      </c>
      <c r="B89" s="4">
        <v>120</v>
      </c>
      <c r="C89" s="4" t="s">
        <v>134</v>
      </c>
      <c r="D89" s="4" t="s">
        <v>12</v>
      </c>
      <c r="E89" s="4">
        <v>3</v>
      </c>
      <c r="F89" s="5">
        <v>39753</v>
      </c>
      <c r="G89" s="6">
        <v>0.0003</v>
      </c>
      <c r="H89" s="6">
        <v>0</v>
      </c>
      <c r="I89" s="7">
        <v>172825</v>
      </c>
      <c r="J89" s="4">
        <v>350</v>
      </c>
      <c r="K89" s="4" t="s">
        <v>36</v>
      </c>
    </row>
    <row r="90" spans="1:11" ht="11.25">
      <c r="A90" s="4">
        <v>82</v>
      </c>
      <c r="B90" s="4">
        <v>113</v>
      </c>
      <c r="C90" s="4" t="s">
        <v>135</v>
      </c>
      <c r="D90" s="4" t="s">
        <v>12</v>
      </c>
      <c r="E90" s="4">
        <v>4</v>
      </c>
      <c r="F90" s="5">
        <v>39629</v>
      </c>
      <c r="G90" s="6">
        <v>0</v>
      </c>
      <c r="H90" s="6">
        <v>0</v>
      </c>
      <c r="I90" s="7">
        <v>277075</v>
      </c>
      <c r="J90" s="4">
        <v>343</v>
      </c>
      <c r="K90" s="4" t="s">
        <v>136</v>
      </c>
    </row>
    <row r="91" spans="1:11" ht="11.25">
      <c r="A91" s="4">
        <v>83</v>
      </c>
      <c r="B91" s="4">
        <v>117</v>
      </c>
      <c r="C91" s="4" t="s">
        <v>137</v>
      </c>
      <c r="D91" s="4" t="s">
        <v>12</v>
      </c>
      <c r="E91" s="4">
        <v>4</v>
      </c>
      <c r="F91" s="5">
        <v>39623</v>
      </c>
      <c r="G91" s="6">
        <v>0</v>
      </c>
      <c r="H91" s="6">
        <v>0</v>
      </c>
      <c r="I91" s="7">
        <v>282550</v>
      </c>
      <c r="J91" s="4">
        <v>339</v>
      </c>
      <c r="K91" s="4" t="s">
        <v>138</v>
      </c>
    </row>
    <row r="92" spans="1:11" ht="11.25">
      <c r="A92" s="4">
        <v>84</v>
      </c>
      <c r="B92" s="4">
        <v>11</v>
      </c>
      <c r="C92" s="4" t="s">
        <v>139</v>
      </c>
      <c r="D92" s="4" t="s">
        <v>38</v>
      </c>
      <c r="E92" s="4">
        <v>0</v>
      </c>
      <c r="F92" s="5">
        <v>38878</v>
      </c>
      <c r="G92" s="6">
        <v>0</v>
      </c>
      <c r="H92" s="6">
        <v>0</v>
      </c>
      <c r="I92" s="7">
        <v>4500</v>
      </c>
      <c r="J92" s="4">
        <v>306</v>
      </c>
      <c r="K92" s="4" t="s">
        <v>59</v>
      </c>
    </row>
    <row r="93" spans="1:11" ht="11.25">
      <c r="A93" s="4">
        <v>85</v>
      </c>
      <c r="B93" s="4">
        <v>64</v>
      </c>
      <c r="C93" s="4" t="s">
        <v>140</v>
      </c>
      <c r="D93" s="4" t="s">
        <v>38</v>
      </c>
      <c r="E93" s="4">
        <v>3.2</v>
      </c>
      <c r="F93" s="5">
        <v>39327</v>
      </c>
      <c r="G93" s="6">
        <v>0</v>
      </c>
      <c r="H93" s="6">
        <v>0</v>
      </c>
      <c r="I93" s="7">
        <v>112050</v>
      </c>
      <c r="J93" s="4">
        <v>296</v>
      </c>
      <c r="K93" s="4" t="s">
        <v>106</v>
      </c>
    </row>
    <row r="94" spans="1:11" ht="11.25">
      <c r="A94" s="4">
        <v>86</v>
      </c>
      <c r="B94" s="4">
        <v>17</v>
      </c>
      <c r="C94" s="4" t="s">
        <v>141</v>
      </c>
      <c r="D94" s="4" t="s">
        <v>24</v>
      </c>
      <c r="E94" s="4">
        <v>4.4</v>
      </c>
      <c r="F94" s="5">
        <v>39048</v>
      </c>
      <c r="G94" s="6">
        <v>0.7465</v>
      </c>
      <c r="H94" s="6">
        <v>0</v>
      </c>
      <c r="I94" s="7">
        <v>370300</v>
      </c>
      <c r="J94" s="4">
        <v>294</v>
      </c>
      <c r="K94" s="4" t="s">
        <v>142</v>
      </c>
    </row>
    <row r="95" spans="1:11" ht="11.25">
      <c r="A95" s="4">
        <v>87</v>
      </c>
      <c r="B95" s="4">
        <v>4</v>
      </c>
      <c r="C95" s="4" t="s">
        <v>143</v>
      </c>
      <c r="D95" s="4" t="s">
        <v>12</v>
      </c>
      <c r="E95" s="4">
        <v>1</v>
      </c>
      <c r="F95" s="5">
        <v>38791</v>
      </c>
      <c r="G95" s="6">
        <v>0</v>
      </c>
      <c r="H95" s="6">
        <v>0</v>
      </c>
      <c r="I95" s="7">
        <v>331150</v>
      </c>
      <c r="J95" s="4">
        <v>279</v>
      </c>
      <c r="K95" s="4" t="s">
        <v>94</v>
      </c>
    </row>
    <row r="96" spans="1:11" ht="11.25">
      <c r="A96" s="4">
        <v>88</v>
      </c>
      <c r="B96" s="4">
        <v>55</v>
      </c>
      <c r="C96" s="4" t="s">
        <v>144</v>
      </c>
      <c r="D96" s="4" t="s">
        <v>12</v>
      </c>
      <c r="E96" s="4">
        <v>3.7</v>
      </c>
      <c r="F96" s="5">
        <v>39240</v>
      </c>
      <c r="G96" s="6">
        <v>0</v>
      </c>
      <c r="H96" s="6">
        <v>0</v>
      </c>
      <c r="I96" s="7">
        <v>462825</v>
      </c>
      <c r="J96" s="4">
        <v>271</v>
      </c>
      <c r="K96" s="4" t="s">
        <v>136</v>
      </c>
    </row>
    <row r="97" spans="1:11" ht="11.25">
      <c r="A97" s="4">
        <v>89</v>
      </c>
      <c r="B97" s="4">
        <v>21</v>
      </c>
      <c r="C97" s="4" t="s">
        <v>145</v>
      </c>
      <c r="D97" s="4" t="s">
        <v>24</v>
      </c>
      <c r="E97" s="4">
        <v>3.6</v>
      </c>
      <c r="F97" s="5">
        <v>39048</v>
      </c>
      <c r="G97" s="6">
        <v>0</v>
      </c>
      <c r="H97" s="6">
        <v>0</v>
      </c>
      <c r="I97" s="7">
        <v>337600</v>
      </c>
      <c r="J97" s="4">
        <v>258</v>
      </c>
      <c r="K97" s="4" t="s">
        <v>146</v>
      </c>
    </row>
    <row r="98" spans="1:11" ht="11.25">
      <c r="A98" s="4">
        <v>90</v>
      </c>
      <c r="B98" s="4">
        <v>141</v>
      </c>
      <c r="C98" s="4" t="s">
        <v>147</v>
      </c>
      <c r="D98" s="4" t="s">
        <v>124</v>
      </c>
      <c r="E98" s="4">
        <v>3</v>
      </c>
      <c r="F98" s="5">
        <v>40019</v>
      </c>
      <c r="G98" s="6">
        <v>0</v>
      </c>
      <c r="H98" s="6">
        <v>0</v>
      </c>
      <c r="I98" s="7">
        <v>99075</v>
      </c>
      <c r="J98" s="4">
        <v>246</v>
      </c>
      <c r="K98" s="4" t="s">
        <v>148</v>
      </c>
    </row>
    <row r="99" spans="1:11" ht="11.25">
      <c r="A99" s="4">
        <v>91</v>
      </c>
      <c r="B99" s="4">
        <v>53</v>
      </c>
      <c r="C99" s="4" t="s">
        <v>149</v>
      </c>
      <c r="D99" s="4" t="s">
        <v>38</v>
      </c>
      <c r="E99" s="4">
        <v>0</v>
      </c>
      <c r="F99" s="5">
        <v>39228</v>
      </c>
      <c r="G99" s="6">
        <v>0</v>
      </c>
      <c r="H99" s="6">
        <v>0</v>
      </c>
      <c r="I99" s="7">
        <v>192575</v>
      </c>
      <c r="J99" s="4">
        <v>235</v>
      </c>
      <c r="K99" s="4" t="s">
        <v>150</v>
      </c>
    </row>
    <row r="100" spans="1:11" ht="11.25">
      <c r="A100" s="4">
        <v>92</v>
      </c>
      <c r="B100" s="4">
        <v>36</v>
      </c>
      <c r="C100" s="4" t="s">
        <v>151</v>
      </c>
      <c r="D100" s="4" t="s">
        <v>24</v>
      </c>
      <c r="E100" s="4">
        <v>1</v>
      </c>
      <c r="F100" s="5">
        <v>39158</v>
      </c>
      <c r="G100" s="6">
        <v>0.5558</v>
      </c>
      <c r="H100" s="6">
        <v>0</v>
      </c>
      <c r="I100" s="7">
        <v>127300</v>
      </c>
      <c r="J100" s="4">
        <v>214</v>
      </c>
      <c r="K100" s="4" t="s">
        <v>57</v>
      </c>
    </row>
    <row r="101" spans="1:11" ht="11.25">
      <c r="A101" s="4">
        <v>93</v>
      </c>
      <c r="B101" s="4">
        <v>145</v>
      </c>
      <c r="C101" s="4" t="s">
        <v>152</v>
      </c>
      <c r="D101" s="4" t="s">
        <v>124</v>
      </c>
      <c r="E101" s="4">
        <v>4</v>
      </c>
      <c r="F101" s="5">
        <v>40035</v>
      </c>
      <c r="G101" s="6">
        <v>0</v>
      </c>
      <c r="H101" s="6">
        <v>0</v>
      </c>
      <c r="I101" s="7">
        <v>72175</v>
      </c>
      <c r="J101" s="4">
        <v>195</v>
      </c>
      <c r="K101" s="4" t="s">
        <v>48</v>
      </c>
    </row>
    <row r="102" spans="1:11" ht="11.25">
      <c r="A102" s="4">
        <v>94</v>
      </c>
      <c r="B102" s="4">
        <v>76</v>
      </c>
      <c r="C102" s="4" t="s">
        <v>153</v>
      </c>
      <c r="D102" s="4" t="s">
        <v>12</v>
      </c>
      <c r="E102" s="4">
        <v>1</v>
      </c>
      <c r="F102" s="5">
        <v>39417</v>
      </c>
      <c r="G102" s="6">
        <v>0.2946</v>
      </c>
      <c r="H102" s="6">
        <v>0</v>
      </c>
      <c r="I102" s="7">
        <v>96525</v>
      </c>
      <c r="J102" s="4">
        <v>194</v>
      </c>
      <c r="K102" s="4" t="s">
        <v>36</v>
      </c>
    </row>
    <row r="103" spans="1:11" ht="11.25">
      <c r="A103" s="4">
        <v>95</v>
      </c>
      <c r="B103" s="4">
        <v>144</v>
      </c>
      <c r="C103" s="4" t="s">
        <v>154</v>
      </c>
      <c r="D103" s="4" t="s">
        <v>124</v>
      </c>
      <c r="E103" s="4">
        <v>4</v>
      </c>
      <c r="F103" s="5">
        <v>40019</v>
      </c>
      <c r="G103" s="6">
        <v>0</v>
      </c>
      <c r="H103" s="6">
        <v>0</v>
      </c>
      <c r="I103" s="7">
        <v>76125</v>
      </c>
      <c r="J103" s="4">
        <v>188</v>
      </c>
      <c r="K103" s="4" t="s">
        <v>48</v>
      </c>
    </row>
    <row r="104" spans="1:11" ht="11.25">
      <c r="A104" s="4">
        <v>96</v>
      </c>
      <c r="B104" s="4">
        <v>97</v>
      </c>
      <c r="C104" s="4" t="s">
        <v>155</v>
      </c>
      <c r="D104" s="4" t="s">
        <v>12</v>
      </c>
      <c r="E104" s="4">
        <v>3</v>
      </c>
      <c r="F104" s="5">
        <v>39458</v>
      </c>
      <c r="G104" s="6">
        <v>0.3673</v>
      </c>
      <c r="H104" s="6">
        <v>0</v>
      </c>
      <c r="I104" s="7">
        <v>181975</v>
      </c>
      <c r="J104" s="4">
        <v>177</v>
      </c>
      <c r="K104" s="4" t="s">
        <v>136</v>
      </c>
    </row>
    <row r="105" spans="1:11" ht="11.25">
      <c r="A105" s="4">
        <v>97</v>
      </c>
      <c r="B105" s="4">
        <v>142</v>
      </c>
      <c r="C105" s="4" t="s">
        <v>156</v>
      </c>
      <c r="D105" s="4" t="s">
        <v>124</v>
      </c>
      <c r="E105" s="4">
        <v>3.5</v>
      </c>
      <c r="F105" s="5">
        <v>40044</v>
      </c>
      <c r="G105" s="6">
        <v>0</v>
      </c>
      <c r="H105" s="6">
        <v>0</v>
      </c>
      <c r="I105" s="7">
        <v>73625</v>
      </c>
      <c r="J105" s="4">
        <v>169</v>
      </c>
      <c r="K105" s="4" t="s">
        <v>57</v>
      </c>
    </row>
    <row r="106" spans="1:11" ht="11.25">
      <c r="A106" s="4">
        <v>98</v>
      </c>
      <c r="B106" s="4">
        <v>46</v>
      </c>
      <c r="C106" s="4" t="s">
        <v>157</v>
      </c>
      <c r="D106" s="4" t="s">
        <v>124</v>
      </c>
      <c r="E106" s="4">
        <v>2.4</v>
      </c>
      <c r="F106" s="5">
        <v>39163</v>
      </c>
      <c r="G106" s="6">
        <v>0.0101</v>
      </c>
      <c r="H106" s="6">
        <v>0</v>
      </c>
      <c r="I106" s="7">
        <v>471500</v>
      </c>
      <c r="J106" s="4">
        <v>168</v>
      </c>
      <c r="K106" s="4" t="s">
        <v>158</v>
      </c>
    </row>
    <row r="107" spans="1:11" ht="11.25">
      <c r="A107" s="4">
        <v>99</v>
      </c>
      <c r="B107" s="4">
        <v>50</v>
      </c>
      <c r="C107" s="4" t="s">
        <v>159</v>
      </c>
      <c r="D107" s="4" t="s">
        <v>12</v>
      </c>
      <c r="E107" s="4">
        <v>3.1</v>
      </c>
      <c r="F107" s="5">
        <v>39240</v>
      </c>
      <c r="G107" s="6">
        <v>0</v>
      </c>
      <c r="H107" s="6">
        <v>0</v>
      </c>
      <c r="I107" s="7">
        <v>190200</v>
      </c>
      <c r="J107" s="4">
        <v>164</v>
      </c>
      <c r="K107" s="4" t="s">
        <v>160</v>
      </c>
    </row>
    <row r="108" spans="1:11" ht="11.25">
      <c r="A108" s="4">
        <v>100</v>
      </c>
      <c r="B108" s="4">
        <v>45</v>
      </c>
      <c r="C108" s="4" t="s">
        <v>161</v>
      </c>
      <c r="D108" s="4" t="s">
        <v>24</v>
      </c>
      <c r="E108" s="4">
        <v>1</v>
      </c>
      <c r="F108" s="5">
        <v>39206</v>
      </c>
      <c r="G108" s="6">
        <v>0</v>
      </c>
      <c r="H108" s="6">
        <v>0.4835</v>
      </c>
      <c r="I108" s="7">
        <v>45650</v>
      </c>
      <c r="J108" s="4">
        <v>162</v>
      </c>
      <c r="K108" s="4" t="s">
        <v>46</v>
      </c>
    </row>
    <row r="109" spans="1:11" ht="11.25">
      <c r="A109" s="4">
        <v>101</v>
      </c>
      <c r="B109" s="4">
        <v>8</v>
      </c>
      <c r="C109" s="4" t="s">
        <v>162</v>
      </c>
      <c r="D109" s="4" t="s">
        <v>38</v>
      </c>
      <c r="E109" s="4">
        <v>0</v>
      </c>
      <c r="F109" s="5">
        <v>38855</v>
      </c>
      <c r="G109" s="6">
        <v>0</v>
      </c>
      <c r="H109" s="6">
        <v>0</v>
      </c>
      <c r="I109" s="7">
        <v>37700</v>
      </c>
      <c r="J109" s="4">
        <v>135</v>
      </c>
      <c r="K109" s="4" t="s">
        <v>163</v>
      </c>
    </row>
    <row r="110" spans="1:11" ht="11.25">
      <c r="A110" s="4">
        <v>102</v>
      </c>
      <c r="B110" s="4">
        <v>137</v>
      </c>
      <c r="C110" s="4" t="s">
        <v>164</v>
      </c>
      <c r="D110" s="4" t="s">
        <v>124</v>
      </c>
      <c r="E110" s="4">
        <v>4</v>
      </c>
      <c r="F110" s="5">
        <v>40022</v>
      </c>
      <c r="G110" s="6">
        <v>0</v>
      </c>
      <c r="H110" s="6">
        <v>0</v>
      </c>
      <c r="I110" s="7">
        <v>116750</v>
      </c>
      <c r="J110" s="4">
        <v>123</v>
      </c>
      <c r="K110" s="4" t="s">
        <v>39</v>
      </c>
    </row>
    <row r="111" spans="1:11" ht="11.25">
      <c r="A111" s="4">
        <v>103</v>
      </c>
      <c r="B111" s="4">
        <v>122</v>
      </c>
      <c r="C111" s="4" t="s">
        <v>165</v>
      </c>
      <c r="D111" s="4" t="s">
        <v>124</v>
      </c>
      <c r="E111" s="4">
        <v>4</v>
      </c>
      <c r="F111" s="5">
        <v>39806</v>
      </c>
      <c r="G111" s="6">
        <v>0.0567</v>
      </c>
      <c r="H111" s="6">
        <v>0</v>
      </c>
      <c r="I111" s="7">
        <v>195850</v>
      </c>
      <c r="J111" s="4">
        <v>117</v>
      </c>
      <c r="K111" s="4" t="s">
        <v>166</v>
      </c>
    </row>
    <row r="112" spans="1:11" ht="11.25">
      <c r="A112" s="4">
        <v>104</v>
      </c>
      <c r="B112" s="4">
        <v>143</v>
      </c>
      <c r="C112" s="4" t="s">
        <v>167</v>
      </c>
      <c r="D112" s="4" t="s">
        <v>124</v>
      </c>
      <c r="E112" s="4">
        <v>4</v>
      </c>
      <c r="F112" s="5">
        <v>40067</v>
      </c>
      <c r="G112" s="6">
        <v>0</v>
      </c>
      <c r="H112" s="6">
        <v>0</v>
      </c>
      <c r="I112" s="7">
        <v>53525</v>
      </c>
      <c r="J112" s="4">
        <v>110</v>
      </c>
      <c r="K112" s="4" t="s">
        <v>13</v>
      </c>
    </row>
    <row r="113" spans="1:11" ht="11.25">
      <c r="A113" s="4">
        <v>105</v>
      </c>
      <c r="B113" s="4">
        <v>121</v>
      </c>
      <c r="C113" s="4" t="s">
        <v>168</v>
      </c>
      <c r="D113" s="4" t="s">
        <v>12</v>
      </c>
      <c r="E113" s="4">
        <v>2</v>
      </c>
      <c r="F113" s="5">
        <v>39796</v>
      </c>
      <c r="G113" s="6">
        <v>0</v>
      </c>
      <c r="H113" s="6">
        <v>0</v>
      </c>
      <c r="I113" s="7">
        <v>117925</v>
      </c>
      <c r="J113" s="4">
        <v>101</v>
      </c>
      <c r="K113" s="4" t="s">
        <v>51</v>
      </c>
    </row>
    <row r="114" spans="1:11" ht="11.25">
      <c r="A114" s="4">
        <v>106</v>
      </c>
      <c r="B114" s="4">
        <v>127</v>
      </c>
      <c r="C114" s="4" t="s">
        <v>169</v>
      </c>
      <c r="D114" s="4" t="s">
        <v>124</v>
      </c>
      <c r="E114" s="4">
        <v>2.5</v>
      </c>
      <c r="F114" s="5">
        <v>39882</v>
      </c>
      <c r="G114" s="6">
        <v>0</v>
      </c>
      <c r="H114" s="6">
        <v>0</v>
      </c>
      <c r="I114" s="7">
        <v>89125</v>
      </c>
      <c r="J114" s="4">
        <v>93</v>
      </c>
      <c r="K114" s="4" t="s">
        <v>170</v>
      </c>
    </row>
    <row r="115" spans="1:11" ht="11.25">
      <c r="A115" s="4">
        <v>107</v>
      </c>
      <c r="B115" s="4">
        <v>37</v>
      </c>
      <c r="C115" s="4" t="s">
        <v>171</v>
      </c>
      <c r="D115" s="4" t="s">
        <v>38</v>
      </c>
      <c r="E115" s="4">
        <v>0</v>
      </c>
      <c r="F115" s="5">
        <v>39167</v>
      </c>
      <c r="G115" s="6">
        <v>0</v>
      </c>
      <c r="H115" s="6">
        <v>0.0507</v>
      </c>
      <c r="I115" s="7">
        <v>60125</v>
      </c>
      <c r="J115" s="4">
        <v>73</v>
      </c>
      <c r="K115" s="4" t="s">
        <v>59</v>
      </c>
    </row>
    <row r="116" spans="1:11" ht="11.25">
      <c r="A116" s="4">
        <v>108</v>
      </c>
      <c r="B116" s="4">
        <v>135</v>
      </c>
      <c r="C116" s="4" t="s">
        <v>172</v>
      </c>
      <c r="D116" s="4" t="s">
        <v>124</v>
      </c>
      <c r="E116" s="4">
        <v>4</v>
      </c>
      <c r="F116" s="5">
        <v>40009</v>
      </c>
      <c r="G116" s="6">
        <v>0</v>
      </c>
      <c r="H116" s="6">
        <v>0</v>
      </c>
      <c r="I116" s="7">
        <v>91975</v>
      </c>
      <c r="J116" s="4">
        <v>69</v>
      </c>
      <c r="K116" s="4" t="s">
        <v>173</v>
      </c>
    </row>
    <row r="117" spans="1:11" ht="11.25">
      <c r="A117" s="4">
        <v>109</v>
      </c>
      <c r="B117" s="4">
        <v>1</v>
      </c>
      <c r="C117" s="4" t="s">
        <v>174</v>
      </c>
      <c r="D117" s="4" t="s">
        <v>38</v>
      </c>
      <c r="E117" s="4">
        <v>0</v>
      </c>
      <c r="F117" s="5">
        <v>38487</v>
      </c>
      <c r="G117" s="6">
        <v>0</v>
      </c>
      <c r="H117" s="6">
        <v>0.0919</v>
      </c>
      <c r="I117" s="7">
        <v>26600</v>
      </c>
      <c r="J117" s="4">
        <v>62</v>
      </c>
      <c r="K117" s="4" t="s">
        <v>175</v>
      </c>
    </row>
    <row r="118" spans="1:11" ht="11.25">
      <c r="A118" s="4">
        <v>110</v>
      </c>
      <c r="B118" s="4">
        <v>52</v>
      </c>
      <c r="C118" s="4" t="s">
        <v>176</v>
      </c>
      <c r="D118" s="4" t="s">
        <v>38</v>
      </c>
      <c r="E118" s="4">
        <v>0</v>
      </c>
      <c r="F118" s="5">
        <v>39246</v>
      </c>
      <c r="G118" s="6">
        <v>0</v>
      </c>
      <c r="H118" s="6">
        <v>0</v>
      </c>
      <c r="I118" s="7">
        <v>0</v>
      </c>
      <c r="J118" s="4">
        <v>61</v>
      </c>
      <c r="K118" s="4" t="s">
        <v>177</v>
      </c>
    </row>
    <row r="119" spans="1:11" ht="11.25">
      <c r="A119" s="4">
        <v>111</v>
      </c>
      <c r="B119" s="4">
        <v>92</v>
      </c>
      <c r="C119" s="4" t="s">
        <v>178</v>
      </c>
      <c r="D119" s="4" t="s">
        <v>38</v>
      </c>
      <c r="E119" s="4">
        <v>0</v>
      </c>
      <c r="F119" s="5">
        <v>39458</v>
      </c>
      <c r="G119" s="6">
        <v>0</v>
      </c>
      <c r="H119" s="6">
        <v>0</v>
      </c>
      <c r="I119" s="7">
        <v>155375</v>
      </c>
      <c r="J119" s="4">
        <v>56</v>
      </c>
      <c r="K119" s="4" t="s">
        <v>57</v>
      </c>
    </row>
    <row r="120" spans="1:11" ht="11.25">
      <c r="A120" s="4">
        <v>112</v>
      </c>
      <c r="B120" s="4">
        <v>131</v>
      </c>
      <c r="C120" s="4" t="s">
        <v>179</v>
      </c>
      <c r="D120" s="4" t="s">
        <v>124</v>
      </c>
      <c r="E120" s="4">
        <v>3.5</v>
      </c>
      <c r="F120" s="5">
        <v>40004</v>
      </c>
      <c r="G120" s="6">
        <v>0</v>
      </c>
      <c r="H120" s="6">
        <v>0</v>
      </c>
      <c r="I120" s="7">
        <v>229975</v>
      </c>
      <c r="J120" s="4">
        <v>50</v>
      </c>
      <c r="K120" s="4" t="s">
        <v>180</v>
      </c>
    </row>
    <row r="121" spans="1:11" ht="11.25">
      <c r="A121" s="4">
        <v>113</v>
      </c>
      <c r="B121" s="4">
        <v>33</v>
      </c>
      <c r="C121" s="4" t="s">
        <v>181</v>
      </c>
      <c r="D121" s="4" t="s">
        <v>38</v>
      </c>
      <c r="E121" s="4">
        <v>0</v>
      </c>
      <c r="F121" s="5">
        <v>39117</v>
      </c>
      <c r="G121" s="6">
        <v>0</v>
      </c>
      <c r="H121" s="6">
        <v>0</v>
      </c>
      <c r="I121" s="7">
        <v>0</v>
      </c>
      <c r="J121" s="4">
        <v>48</v>
      </c>
      <c r="K121" s="4" t="s">
        <v>57</v>
      </c>
    </row>
    <row r="122" spans="1:11" ht="11.25">
      <c r="A122" s="4">
        <v>114</v>
      </c>
      <c r="B122" s="4">
        <v>80</v>
      </c>
      <c r="C122" s="4" t="s">
        <v>182</v>
      </c>
      <c r="D122" s="4" t="s">
        <v>124</v>
      </c>
      <c r="E122" s="4">
        <v>3</v>
      </c>
      <c r="F122" s="5">
        <v>40012</v>
      </c>
      <c r="G122" s="6">
        <v>0.0427</v>
      </c>
      <c r="H122" s="6">
        <v>0</v>
      </c>
      <c r="I122" s="7">
        <v>97075</v>
      </c>
      <c r="J122" s="4">
        <v>48</v>
      </c>
      <c r="K122" s="4" t="s">
        <v>166</v>
      </c>
    </row>
    <row r="123" spans="1:11" ht="11.25">
      <c r="A123" s="4">
        <v>115</v>
      </c>
      <c r="B123" s="4">
        <v>138</v>
      </c>
      <c r="C123" s="4" t="s">
        <v>183</v>
      </c>
      <c r="D123" s="4" t="s">
        <v>124</v>
      </c>
      <c r="E123" s="4">
        <v>2.5</v>
      </c>
      <c r="F123" s="5">
        <v>40044</v>
      </c>
      <c r="G123" s="6">
        <v>0</v>
      </c>
      <c r="H123" s="6">
        <v>0</v>
      </c>
      <c r="I123" s="7">
        <v>28300</v>
      </c>
      <c r="J123" s="4">
        <v>47</v>
      </c>
      <c r="K123" s="4" t="s">
        <v>57</v>
      </c>
    </row>
    <row r="124" spans="1:11" ht="11.25">
      <c r="A124" s="4">
        <v>116</v>
      </c>
      <c r="B124" s="4">
        <v>3</v>
      </c>
      <c r="C124" s="4" t="s">
        <v>184</v>
      </c>
      <c r="D124" s="4" t="s">
        <v>38</v>
      </c>
      <c r="E124" s="4">
        <v>0</v>
      </c>
      <c r="F124" s="5">
        <v>38791</v>
      </c>
      <c r="G124" s="6">
        <v>0</v>
      </c>
      <c r="H124" s="6">
        <v>0.1446</v>
      </c>
      <c r="I124" s="7">
        <v>36700</v>
      </c>
      <c r="J124" s="4">
        <v>44</v>
      </c>
      <c r="K124" s="4" t="s">
        <v>146</v>
      </c>
    </row>
    <row r="125" spans="1:11" ht="11.25">
      <c r="A125" s="4">
        <v>117</v>
      </c>
      <c r="B125" s="4">
        <v>140</v>
      </c>
      <c r="C125" s="4" t="s">
        <v>185</v>
      </c>
      <c r="D125" s="4" t="s">
        <v>124</v>
      </c>
      <c r="E125" s="4">
        <v>3</v>
      </c>
      <c r="F125" s="5">
        <v>40032</v>
      </c>
      <c r="G125" s="6">
        <v>0</v>
      </c>
      <c r="H125" s="6">
        <v>0</v>
      </c>
      <c r="I125" s="7">
        <v>41625</v>
      </c>
      <c r="J125" s="4">
        <v>38</v>
      </c>
      <c r="K125" s="4" t="s">
        <v>65</v>
      </c>
    </row>
    <row r="126" spans="1:11" ht="11.25">
      <c r="A126" s="4">
        <v>118</v>
      </c>
      <c r="B126" s="4">
        <v>132</v>
      </c>
      <c r="C126" s="4" t="s">
        <v>186</v>
      </c>
      <c r="D126" s="4" t="s">
        <v>124</v>
      </c>
      <c r="E126" s="4">
        <v>2.5</v>
      </c>
      <c r="F126" s="5">
        <v>40004</v>
      </c>
      <c r="G126" s="6">
        <v>0.0382</v>
      </c>
      <c r="H126" s="6">
        <v>0</v>
      </c>
      <c r="I126" s="7">
        <v>199425</v>
      </c>
      <c r="J126" s="4">
        <v>35</v>
      </c>
      <c r="K126" s="4" t="s">
        <v>180</v>
      </c>
    </row>
    <row r="127" spans="1:11" ht="11.25">
      <c r="A127" s="4">
        <v>119</v>
      </c>
      <c r="B127" s="4">
        <v>130</v>
      </c>
      <c r="C127" s="4" t="s">
        <v>187</v>
      </c>
      <c r="D127" s="4" t="s">
        <v>124</v>
      </c>
      <c r="E127" s="4">
        <v>3.5</v>
      </c>
      <c r="F127" s="5">
        <v>40015</v>
      </c>
      <c r="G127" s="6">
        <v>0.0927</v>
      </c>
      <c r="H127" s="6">
        <v>0</v>
      </c>
      <c r="I127" s="7">
        <v>76375</v>
      </c>
      <c r="J127" s="4">
        <v>33</v>
      </c>
      <c r="K127" s="4" t="s">
        <v>27</v>
      </c>
    </row>
    <row r="128" spans="1:11" ht="11.25">
      <c r="A128" s="4">
        <v>120</v>
      </c>
      <c r="B128" s="4">
        <v>129</v>
      </c>
      <c r="C128" s="4" t="s">
        <v>188</v>
      </c>
      <c r="D128" s="4" t="s">
        <v>124</v>
      </c>
      <c r="E128" s="4">
        <v>2.5</v>
      </c>
      <c r="F128" s="5">
        <v>39915</v>
      </c>
      <c r="G128" s="6">
        <v>0</v>
      </c>
      <c r="H128" s="6">
        <v>0</v>
      </c>
      <c r="I128" s="7">
        <v>71000</v>
      </c>
      <c r="J128" s="4">
        <v>25</v>
      </c>
      <c r="K128" s="4" t="s">
        <v>88</v>
      </c>
    </row>
    <row r="129" spans="1:11" ht="11.25">
      <c r="A129" s="4">
        <v>121</v>
      </c>
      <c r="B129" s="4">
        <v>146</v>
      </c>
      <c r="C129" s="4" t="s">
        <v>189</v>
      </c>
      <c r="D129" s="4" t="s">
        <v>124</v>
      </c>
      <c r="E129" s="4">
        <v>3</v>
      </c>
      <c r="F129" s="5">
        <v>40059</v>
      </c>
      <c r="G129" s="6">
        <v>0</v>
      </c>
      <c r="H129" s="6">
        <v>0</v>
      </c>
      <c r="I129" s="7">
        <v>25475</v>
      </c>
      <c r="J129" s="4">
        <v>18</v>
      </c>
      <c r="K129" s="4" t="s">
        <v>190</v>
      </c>
    </row>
    <row r="130" spans="1:11" ht="11.25">
      <c r="A130" s="4">
        <v>122</v>
      </c>
      <c r="B130" s="4">
        <v>2</v>
      </c>
      <c r="C130" s="4" t="s">
        <v>191</v>
      </c>
      <c r="D130" s="4" t="s">
        <v>38</v>
      </c>
      <c r="E130" s="4">
        <v>0</v>
      </c>
      <c r="F130" s="5">
        <v>38791</v>
      </c>
      <c r="G130" s="6">
        <v>0</v>
      </c>
      <c r="H130" s="6">
        <v>0.5716</v>
      </c>
      <c r="I130" s="7">
        <v>4400</v>
      </c>
      <c r="J130" s="4">
        <v>15</v>
      </c>
      <c r="K130" s="4" t="s">
        <v>192</v>
      </c>
    </row>
    <row r="131" spans="1:11" ht="11.25">
      <c r="A131" s="4">
        <v>123</v>
      </c>
      <c r="B131" s="4">
        <v>79</v>
      </c>
      <c r="C131" s="4" t="s">
        <v>193</v>
      </c>
      <c r="D131" s="4" t="s">
        <v>12</v>
      </c>
      <c r="E131" s="4">
        <v>4</v>
      </c>
      <c r="F131" s="5">
        <v>39376</v>
      </c>
      <c r="G131" s="6">
        <v>0</v>
      </c>
      <c r="H131" s="6">
        <v>0</v>
      </c>
      <c r="I131" s="7">
        <v>1450</v>
      </c>
      <c r="J131" s="4">
        <v>13</v>
      </c>
      <c r="K131" s="4" t="s">
        <v>88</v>
      </c>
    </row>
    <row r="132" spans="1:11" ht="11.25">
      <c r="A132" s="4">
        <v>124</v>
      </c>
      <c r="B132" s="4">
        <v>49</v>
      </c>
      <c r="C132" s="4" t="s">
        <v>194</v>
      </c>
      <c r="D132" s="4" t="s">
        <v>38</v>
      </c>
      <c r="E132" s="4">
        <v>0</v>
      </c>
      <c r="F132" s="5">
        <v>39221</v>
      </c>
      <c r="G132" s="6">
        <v>0</v>
      </c>
      <c r="H132" s="6">
        <v>0</v>
      </c>
      <c r="I132" s="7">
        <v>4900</v>
      </c>
      <c r="J132" s="4">
        <v>6</v>
      </c>
      <c r="K132" s="4" t="s">
        <v>15</v>
      </c>
    </row>
    <row r="133" spans="1:11" ht="11.25">
      <c r="A133" s="4">
        <v>125</v>
      </c>
      <c r="B133" s="4">
        <v>13</v>
      </c>
      <c r="C133" s="4" t="s">
        <v>195</v>
      </c>
      <c r="D133" s="4" t="s">
        <v>38</v>
      </c>
      <c r="E133" s="4">
        <v>0</v>
      </c>
      <c r="F133" s="5">
        <v>38953</v>
      </c>
      <c r="G133" s="6">
        <v>0</v>
      </c>
      <c r="H133" s="6">
        <v>0</v>
      </c>
      <c r="I133" s="7">
        <v>1500</v>
      </c>
      <c r="J133" s="4">
        <v>3</v>
      </c>
      <c r="K133" s="4" t="s">
        <v>122</v>
      </c>
    </row>
    <row r="134" spans="1:11" ht="11.25">
      <c r="A134" s="4">
        <v>126</v>
      </c>
      <c r="B134" s="4">
        <v>54</v>
      </c>
      <c r="C134" s="4" t="s">
        <v>196</v>
      </c>
      <c r="D134" s="4" t="s">
        <v>38</v>
      </c>
      <c r="E134" s="4">
        <v>0</v>
      </c>
      <c r="F134" s="5">
        <v>39239</v>
      </c>
      <c r="G134" s="6">
        <v>0</v>
      </c>
      <c r="H134" s="6">
        <v>0</v>
      </c>
      <c r="I134" s="7">
        <v>1500</v>
      </c>
      <c r="J134" s="4">
        <v>3</v>
      </c>
      <c r="K134" s="4" t="s">
        <v>20</v>
      </c>
    </row>
    <row r="135" spans="1:11" ht="11.25">
      <c r="A135" s="4">
        <v>127</v>
      </c>
      <c r="B135" s="4">
        <v>148</v>
      </c>
      <c r="C135" s="4" t="s">
        <v>197</v>
      </c>
      <c r="D135" s="4" t="s">
        <v>124</v>
      </c>
      <c r="E135" s="4">
        <v>2.5</v>
      </c>
      <c r="F135" s="5">
        <v>40116</v>
      </c>
      <c r="G135" s="6">
        <v>0</v>
      </c>
      <c r="H135" s="6">
        <v>0</v>
      </c>
      <c r="I135" s="7">
        <v>850</v>
      </c>
      <c r="J135" s="4">
        <v>1</v>
      </c>
      <c r="K135" s="4" t="s">
        <v>75</v>
      </c>
    </row>
    <row r="136" spans="1:11" ht="11.25">
      <c r="A136" s="4">
        <v>128</v>
      </c>
      <c r="B136" s="4">
        <v>150</v>
      </c>
      <c r="C136" s="4" t="s">
        <v>198</v>
      </c>
      <c r="D136" s="4" t="s">
        <v>124</v>
      </c>
      <c r="E136" s="4">
        <v>3</v>
      </c>
      <c r="F136" s="5">
        <v>40125</v>
      </c>
      <c r="G136" s="6">
        <v>0</v>
      </c>
      <c r="H136" s="6">
        <v>0</v>
      </c>
      <c r="I136" s="7">
        <v>875</v>
      </c>
      <c r="J136" s="4">
        <v>1</v>
      </c>
      <c r="K136" s="4" t="s">
        <v>170</v>
      </c>
    </row>
    <row r="138" ht="11.25">
      <c r="A138" s="4" t="s">
        <v>199</v>
      </c>
    </row>
    <row r="139" ht="11.25">
      <c r="A139" s="4" t="s">
        <v>200</v>
      </c>
    </row>
    <row r="140" ht="11.25">
      <c r="A140" s="4" t="s">
        <v>201</v>
      </c>
    </row>
    <row r="141" ht="11.25">
      <c r="A141" s="4" t="s">
        <v>202</v>
      </c>
    </row>
    <row r="142" ht="11.25">
      <c r="A142" s="4" t="s">
        <v>203</v>
      </c>
    </row>
    <row r="143" ht="11.25">
      <c r="A143" s="4" t="s">
        <v>204</v>
      </c>
    </row>
    <row r="144" ht="11.25">
      <c r="A144" s="4" t="s">
        <v>205</v>
      </c>
    </row>
    <row r="145" ht="11.25">
      <c r="A145" s="4" t="s">
        <v>206</v>
      </c>
    </row>
    <row r="146" ht="11.25">
      <c r="A146" s="4" t="s">
        <v>207</v>
      </c>
    </row>
    <row r="147" ht="11.25">
      <c r="A147" s="4" t="s">
        <v>208</v>
      </c>
    </row>
    <row r="148" ht="11.25">
      <c r="A148" s="4" t="s">
        <v>209</v>
      </c>
    </row>
    <row r="149" ht="11.25">
      <c r="A149" s="4" t="s">
        <v>210</v>
      </c>
    </row>
    <row r="150" ht="11.25">
      <c r="A150" s="4" t="s">
        <v>211</v>
      </c>
    </row>
    <row r="151" ht="11.25">
      <c r="A151" s="4" t="s">
        <v>212</v>
      </c>
    </row>
    <row r="152" ht="11.25">
      <c r="A152" s="4" t="s">
        <v>213</v>
      </c>
    </row>
    <row r="153" ht="11.25">
      <c r="A153" s="4" t="s">
        <v>214</v>
      </c>
    </row>
    <row r="154" ht="11.25">
      <c r="A154" s="4" t="s">
        <v>215</v>
      </c>
    </row>
    <row r="155" ht="11.25">
      <c r="A155" s="4" t="s">
        <v>215</v>
      </c>
    </row>
    <row r="156" ht="11.25">
      <c r="A156" s="4" t="s">
        <v>216</v>
      </c>
    </row>
    <row r="157" ht="11.25">
      <c r="A157" s="4" t="s">
        <v>215</v>
      </c>
    </row>
    <row r="158" ht="11.25">
      <c r="A158" s="4" t="s">
        <v>215</v>
      </c>
    </row>
    <row r="159" ht="11.25">
      <c r="A159" s="4" t="s">
        <v>217</v>
      </c>
    </row>
    <row r="160" ht="11.25">
      <c r="A160" s="4" t="s">
        <v>215</v>
      </c>
    </row>
    <row r="161" ht="11.25">
      <c r="A161" s="4" t="s">
        <v>215</v>
      </c>
    </row>
    <row r="162" ht="11.25">
      <c r="A162" s="4" t="s">
        <v>218</v>
      </c>
    </row>
  </sheetData>
  <hyperlinks>
    <hyperlink ref="U10" r:id="rId1" display="http://www.lapo-ng.org/"/>
    <hyperlink ref="U11" r:id="rId2" display="http://www.lapo-ng.org/"/>
  </hyperlinks>
  <printOptions/>
  <pageMargins left="0.75" right="0.75" top="1" bottom="1" header="0.5" footer="0.5"/>
  <pageSetup horizontalDpi="600" verticalDpi="600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5"/>
  <sheetViews>
    <sheetView workbookViewId="0" topLeftCell="A1">
      <selection activeCell="B1" sqref="B1"/>
    </sheetView>
  </sheetViews>
  <sheetFormatPr defaultColWidth="9.140625" defaultRowHeight="12.75"/>
  <sheetData>
    <row r="1" spans="2:7" ht="12.75">
      <c r="B1">
        <v>2003</v>
      </c>
      <c r="C1">
        <v>2004</v>
      </c>
      <c r="D1">
        <v>2005</v>
      </c>
      <c r="E1">
        <v>2006</v>
      </c>
      <c r="F1">
        <v>2007</v>
      </c>
      <c r="G1">
        <v>2008</v>
      </c>
    </row>
    <row r="2" spans="1:7" ht="12.75">
      <c r="A2" t="s">
        <v>231</v>
      </c>
      <c r="B2" s="3">
        <v>37622</v>
      </c>
      <c r="C2" s="3">
        <v>37987</v>
      </c>
      <c r="D2" s="3">
        <v>38353</v>
      </c>
      <c r="E2" s="3">
        <v>38718</v>
      </c>
      <c r="F2" s="3">
        <v>39083</v>
      </c>
      <c r="G2" s="3">
        <v>39448</v>
      </c>
    </row>
    <row r="3" spans="1:7" ht="12.75">
      <c r="A3" t="s">
        <v>232</v>
      </c>
      <c r="B3" s="3">
        <v>37986</v>
      </c>
      <c r="C3" s="3">
        <v>38352</v>
      </c>
      <c r="D3" s="3">
        <v>38717</v>
      </c>
      <c r="E3" s="3">
        <v>39082</v>
      </c>
      <c r="F3" s="3">
        <v>39447</v>
      </c>
      <c r="G3" s="3">
        <v>39813</v>
      </c>
    </row>
    <row r="4" spans="2:7" ht="12.75">
      <c r="B4" t="s">
        <v>233</v>
      </c>
      <c r="C4" t="s">
        <v>233</v>
      </c>
      <c r="D4" t="s">
        <v>233</v>
      </c>
      <c r="E4" t="s">
        <v>233</v>
      </c>
      <c r="F4" t="s">
        <v>233</v>
      </c>
      <c r="G4" t="s">
        <v>233</v>
      </c>
    </row>
    <row r="5" spans="1:7" ht="12.75">
      <c r="A5" t="s">
        <v>234</v>
      </c>
      <c r="B5" s="2">
        <v>3807442</v>
      </c>
      <c r="C5" s="2">
        <v>4614344</v>
      </c>
      <c r="D5" s="2">
        <v>4042816</v>
      </c>
      <c r="E5" s="2">
        <v>4805619</v>
      </c>
      <c r="F5" s="2">
        <v>8293739</v>
      </c>
      <c r="G5" s="2">
        <v>11859491</v>
      </c>
    </row>
    <row r="6" spans="1:7" ht="12.75">
      <c r="A6" t="s">
        <v>235</v>
      </c>
      <c r="B6">
        <v>26</v>
      </c>
      <c r="C6">
        <v>16</v>
      </c>
      <c r="D6">
        <v>14</v>
      </c>
      <c r="E6">
        <v>14</v>
      </c>
      <c r="F6">
        <v>14</v>
      </c>
      <c r="G6">
        <v>23</v>
      </c>
    </row>
    <row r="7" spans="1:7" ht="12.75">
      <c r="A7" t="s">
        <v>236</v>
      </c>
      <c r="B7">
        <v>128</v>
      </c>
      <c r="C7">
        <v>162</v>
      </c>
      <c r="D7">
        <v>118</v>
      </c>
      <c r="E7">
        <v>115</v>
      </c>
      <c r="F7">
        <v>129</v>
      </c>
      <c r="G7">
        <v>157</v>
      </c>
    </row>
    <row r="8" spans="1:7" ht="12.75">
      <c r="A8" t="s">
        <v>237</v>
      </c>
      <c r="B8" s="1">
        <v>0.9427</v>
      </c>
      <c r="C8" s="1">
        <v>0.7639</v>
      </c>
      <c r="D8" s="1">
        <v>0.6479</v>
      </c>
      <c r="E8" s="1">
        <v>0.4974</v>
      </c>
      <c r="F8" s="1">
        <v>0.3253</v>
      </c>
      <c r="G8" s="1">
        <v>0.2083</v>
      </c>
    </row>
    <row r="9" spans="1:7" ht="12.75">
      <c r="A9" t="s">
        <v>238</v>
      </c>
      <c r="B9">
        <v>0.06</v>
      </c>
      <c r="C9">
        <v>0.31</v>
      </c>
      <c r="D9">
        <v>0.54</v>
      </c>
      <c r="E9">
        <v>1.01</v>
      </c>
      <c r="F9">
        <v>2.07</v>
      </c>
      <c r="G9">
        <v>3.8</v>
      </c>
    </row>
    <row r="10" spans="1:6" ht="12.75">
      <c r="A10" t="s">
        <v>239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</row>
    <row r="11" spans="1:6" ht="12.75">
      <c r="A11" t="s">
        <v>240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</row>
    <row r="12" spans="1:7" ht="12.75">
      <c r="A12" t="s">
        <v>241</v>
      </c>
      <c r="B12" s="1">
        <v>1.3754</v>
      </c>
      <c r="C12" s="1">
        <v>0.9192</v>
      </c>
      <c r="D12" s="1">
        <v>1.0051</v>
      </c>
      <c r="E12" s="1">
        <v>0.9426</v>
      </c>
      <c r="F12" s="1">
        <v>0.8861</v>
      </c>
      <c r="G12" s="1">
        <v>0.8827</v>
      </c>
    </row>
    <row r="13" spans="1:7" ht="12.75">
      <c r="A13" t="s">
        <v>242</v>
      </c>
      <c r="B13" s="2">
        <v>26855</v>
      </c>
      <c r="C13" s="2">
        <v>14706</v>
      </c>
      <c r="D13" s="2">
        <v>15222</v>
      </c>
      <c r="E13" s="2">
        <v>15625</v>
      </c>
      <c r="F13" s="2">
        <v>19470</v>
      </c>
      <c r="G13" s="2">
        <v>21455</v>
      </c>
    </row>
    <row r="14" spans="1:7" ht="12.75">
      <c r="A14" t="s">
        <v>243</v>
      </c>
      <c r="B14" s="1">
        <v>0.6361</v>
      </c>
      <c r="C14" s="1">
        <v>0.5863</v>
      </c>
      <c r="D14" s="1">
        <v>0.6649</v>
      </c>
      <c r="E14" s="1">
        <v>0.7409</v>
      </c>
      <c r="F14" s="1">
        <v>0.7633</v>
      </c>
      <c r="G14" s="1">
        <v>0.7308</v>
      </c>
    </row>
    <row r="15" spans="1:7" ht="12.75">
      <c r="A15" t="s">
        <v>244</v>
      </c>
      <c r="B15" s="2">
        <v>26855</v>
      </c>
      <c r="C15" s="2">
        <v>14706</v>
      </c>
      <c r="D15" s="2">
        <v>15222</v>
      </c>
      <c r="E15" s="2">
        <v>15625</v>
      </c>
      <c r="F15" s="2">
        <v>19919</v>
      </c>
      <c r="G15" s="2">
        <v>22306</v>
      </c>
    </row>
    <row r="16" spans="1:7" ht="12.75">
      <c r="A16" t="s">
        <v>245</v>
      </c>
      <c r="B16" s="2">
        <v>5236653</v>
      </c>
      <c r="C16" s="2">
        <v>4241327</v>
      </c>
      <c r="D16" s="2">
        <v>4063634</v>
      </c>
      <c r="E16" s="2">
        <v>4529596</v>
      </c>
      <c r="F16" s="2">
        <v>7349230</v>
      </c>
      <c r="G16" s="2">
        <v>10468316</v>
      </c>
    </row>
    <row r="17" spans="1:7" ht="12.75">
      <c r="A17" t="s">
        <v>246</v>
      </c>
      <c r="B17">
        <v>195</v>
      </c>
      <c r="C17">
        <v>288</v>
      </c>
      <c r="D17">
        <v>267</v>
      </c>
      <c r="E17">
        <v>290</v>
      </c>
      <c r="F17">
        <v>377</v>
      </c>
      <c r="G17">
        <v>488</v>
      </c>
    </row>
    <row r="18" spans="1:7" ht="12.75">
      <c r="A18" t="s">
        <v>247</v>
      </c>
      <c r="B18" s="1">
        <v>0.0886</v>
      </c>
      <c r="C18" s="1">
        <v>0.1187</v>
      </c>
      <c r="D18" s="1">
        <v>0.0985</v>
      </c>
      <c r="E18" s="1">
        <v>0.0973</v>
      </c>
      <c r="F18" s="1">
        <v>0.1107</v>
      </c>
      <c r="G18" s="1">
        <v>0.1431</v>
      </c>
    </row>
    <row r="19" spans="1:7" ht="12.75">
      <c r="A19" t="s">
        <v>248</v>
      </c>
      <c r="B19">
        <v>195</v>
      </c>
      <c r="C19">
        <v>288</v>
      </c>
      <c r="D19">
        <v>267</v>
      </c>
      <c r="E19">
        <v>290</v>
      </c>
      <c r="F19">
        <v>369</v>
      </c>
      <c r="G19">
        <v>469</v>
      </c>
    </row>
    <row r="20" spans="1:7" ht="12.75">
      <c r="A20" t="s">
        <v>249</v>
      </c>
      <c r="B20" s="1">
        <v>0.0886</v>
      </c>
      <c r="C20" s="1">
        <v>0.1187</v>
      </c>
      <c r="D20" s="1">
        <v>0.0985</v>
      </c>
      <c r="E20" s="1">
        <v>0.0973</v>
      </c>
      <c r="F20" s="1">
        <v>0.1082</v>
      </c>
      <c r="G20" s="1">
        <v>0.1376</v>
      </c>
    </row>
    <row r="21" spans="1:7" ht="12.75">
      <c r="A21" t="s">
        <v>250</v>
      </c>
      <c r="C21">
        <v>0</v>
      </c>
      <c r="D21">
        <v>0</v>
      </c>
      <c r="F21">
        <v>0</v>
      </c>
      <c r="G21">
        <v>0</v>
      </c>
    </row>
    <row r="22" spans="1:6" ht="12.75">
      <c r="A22" t="s">
        <v>251</v>
      </c>
      <c r="C22">
        <v>0</v>
      </c>
      <c r="D22">
        <v>0</v>
      </c>
      <c r="F22">
        <v>0</v>
      </c>
    </row>
    <row r="23" spans="1:6" ht="12.75">
      <c r="A23" t="s">
        <v>252</v>
      </c>
      <c r="B23">
        <v>0</v>
      </c>
      <c r="C23">
        <v>0</v>
      </c>
      <c r="D23">
        <v>0</v>
      </c>
      <c r="E23">
        <v>0</v>
      </c>
      <c r="F23">
        <v>0</v>
      </c>
    </row>
    <row r="24" ht="12.75">
      <c r="A24" t="s">
        <v>253</v>
      </c>
    </row>
    <row r="25" ht="12.75">
      <c r="A25" t="s">
        <v>254</v>
      </c>
    </row>
    <row r="26" ht="12.75">
      <c r="A26" t="s">
        <v>255</v>
      </c>
    </row>
    <row r="27" ht="12.75">
      <c r="A27" t="s">
        <v>256</v>
      </c>
    </row>
    <row r="28" spans="1:7" ht="12.75">
      <c r="A28" t="s">
        <v>257</v>
      </c>
      <c r="C28" s="1">
        <v>-0.2326</v>
      </c>
      <c r="D28" s="1">
        <v>-0.1533</v>
      </c>
      <c r="E28" s="1">
        <v>-0.0013</v>
      </c>
      <c r="F28" s="1">
        <v>0.0214</v>
      </c>
      <c r="G28" s="1">
        <v>0.0137</v>
      </c>
    </row>
    <row r="29" spans="1:7" ht="12.75">
      <c r="A29" t="s">
        <v>258</v>
      </c>
      <c r="C29" s="1">
        <v>-0.2753</v>
      </c>
      <c r="D29" s="1">
        <v>-0.216</v>
      </c>
      <c r="E29" s="1">
        <v>-0.0022</v>
      </c>
      <c r="F29" s="1">
        <v>0.055</v>
      </c>
      <c r="G29" s="1">
        <v>0.0534</v>
      </c>
    </row>
    <row r="30" spans="1:7" ht="12.75">
      <c r="A30" t="s">
        <v>259</v>
      </c>
      <c r="B30" s="1">
        <v>0.567</v>
      </c>
      <c r="C30" s="1">
        <v>0.6119</v>
      </c>
      <c r="D30" s="1">
        <v>0.7101</v>
      </c>
      <c r="E30" s="1">
        <v>0.9971</v>
      </c>
      <c r="F30" s="1">
        <v>1.0556</v>
      </c>
      <c r="G30" s="1">
        <v>1.0377</v>
      </c>
    </row>
    <row r="31" spans="1:7" ht="12.75">
      <c r="A31" t="s">
        <v>260</v>
      </c>
      <c r="C31" s="1">
        <v>0.3666</v>
      </c>
      <c r="D31" s="1">
        <v>0.3755</v>
      </c>
      <c r="E31" s="1">
        <v>0.4292</v>
      </c>
      <c r="F31" s="1">
        <v>0.4058</v>
      </c>
      <c r="G31" s="1">
        <v>0.3765</v>
      </c>
    </row>
    <row r="32" spans="1:7" ht="12.75">
      <c r="A32" t="s">
        <v>261</v>
      </c>
      <c r="B32" s="1">
        <v>-0.7637</v>
      </c>
      <c r="C32" s="1">
        <v>-0.6344</v>
      </c>
      <c r="D32" s="1">
        <v>-0.4083</v>
      </c>
      <c r="E32" s="1">
        <v>-0.0029</v>
      </c>
      <c r="F32" s="1">
        <v>0.0526</v>
      </c>
      <c r="G32" s="1">
        <v>0.0363</v>
      </c>
    </row>
    <row r="33" spans="1:7" ht="12.75">
      <c r="A33" t="s">
        <v>262</v>
      </c>
      <c r="C33" s="1">
        <v>0.3225</v>
      </c>
      <c r="D33" s="1">
        <v>0.3803</v>
      </c>
      <c r="E33" s="1">
        <v>0.4124</v>
      </c>
      <c r="F33" s="1">
        <v>0.4279</v>
      </c>
      <c r="G33" s="1">
        <v>0.427</v>
      </c>
    </row>
    <row r="34" spans="1:7" ht="12.75">
      <c r="A34" t="s">
        <v>263</v>
      </c>
      <c r="C34" s="1">
        <v>0.2758</v>
      </c>
      <c r="D34" s="1">
        <v>0.3583</v>
      </c>
      <c r="E34" s="1">
        <v>0.3847</v>
      </c>
      <c r="F34" s="1">
        <v>0.4029</v>
      </c>
      <c r="G34" s="1">
        <v>0.4021</v>
      </c>
    </row>
    <row r="35" spans="1:7" ht="12.75">
      <c r="A35" t="s">
        <v>264</v>
      </c>
      <c r="C35" s="1">
        <v>0.5992</v>
      </c>
      <c r="D35" s="1">
        <v>0.5288</v>
      </c>
      <c r="E35" s="1">
        <v>0.4305</v>
      </c>
      <c r="F35" s="1">
        <v>0.3844</v>
      </c>
      <c r="G35" s="1">
        <v>0.3629</v>
      </c>
    </row>
    <row r="36" spans="1:7" ht="12.75">
      <c r="A36" t="s">
        <v>265</v>
      </c>
      <c r="C36" s="1">
        <v>0.0532</v>
      </c>
      <c r="D36" s="1">
        <v>0.008</v>
      </c>
      <c r="E36" s="1">
        <v>0.0163</v>
      </c>
      <c r="F36" s="1">
        <v>0.0383</v>
      </c>
      <c r="G36" s="1">
        <v>0.0694</v>
      </c>
    </row>
    <row r="37" spans="1:7" ht="12.75">
      <c r="A37" t="s">
        <v>266</v>
      </c>
      <c r="C37" s="1">
        <v>-0.0228</v>
      </c>
      <c r="D37" s="1">
        <v>-0.0277</v>
      </c>
      <c r="E37" s="1">
        <v>-0.0029</v>
      </c>
      <c r="F37" s="1">
        <v>0.0087</v>
      </c>
      <c r="G37" s="1">
        <v>0.0139</v>
      </c>
    </row>
    <row r="38" spans="1:7" ht="12.75">
      <c r="A38" t="s">
        <v>267</v>
      </c>
      <c r="C38" s="1">
        <v>0.5688</v>
      </c>
      <c r="D38" s="1">
        <v>0.5485</v>
      </c>
      <c r="E38" s="1">
        <v>0.4171</v>
      </c>
      <c r="F38" s="1">
        <v>0.3374</v>
      </c>
      <c r="G38" s="1">
        <v>0.2795</v>
      </c>
    </row>
    <row r="39" spans="1:7" ht="12.75">
      <c r="A39" t="s">
        <v>268</v>
      </c>
      <c r="C39" s="1">
        <v>0.2952</v>
      </c>
      <c r="D39" s="1">
        <v>0.332</v>
      </c>
      <c r="E39" s="1">
        <v>0.2418</v>
      </c>
      <c r="F39" s="1">
        <v>0.1914</v>
      </c>
      <c r="G39" s="1">
        <v>0.1578</v>
      </c>
    </row>
    <row r="40" spans="1:7" ht="12.75">
      <c r="A40" t="s">
        <v>269</v>
      </c>
      <c r="C40" s="1">
        <v>0.2736</v>
      </c>
      <c r="D40" s="1">
        <v>0.2165</v>
      </c>
      <c r="E40" s="1">
        <v>0.1753</v>
      </c>
      <c r="F40" s="1">
        <v>0.146</v>
      </c>
      <c r="G40" s="1">
        <v>0.1218</v>
      </c>
    </row>
    <row r="41" spans="1:7" ht="12.75">
      <c r="A41" t="s">
        <v>270</v>
      </c>
      <c r="C41" s="1">
        <v>0.5055</v>
      </c>
      <c r="D41" s="1">
        <v>0.5718</v>
      </c>
      <c r="E41" s="1">
        <v>0.4294</v>
      </c>
      <c r="F41" s="1">
        <v>0.3721</v>
      </c>
      <c r="G41" s="1">
        <v>0.3162</v>
      </c>
    </row>
    <row r="42" spans="1:7" ht="12.75">
      <c r="A42" t="s">
        <v>271</v>
      </c>
      <c r="C42" s="1">
        <v>0.2623</v>
      </c>
      <c r="D42" s="1">
        <v>0.3461</v>
      </c>
      <c r="E42" s="1">
        <v>0.249</v>
      </c>
      <c r="F42" s="1">
        <v>0.2111</v>
      </c>
      <c r="G42" s="1">
        <v>0.1785</v>
      </c>
    </row>
    <row r="43" spans="1:7" ht="12.75">
      <c r="A43" t="s">
        <v>272</v>
      </c>
      <c r="C43">
        <v>3.53</v>
      </c>
      <c r="D43">
        <v>3.79</v>
      </c>
      <c r="E43">
        <v>3.08</v>
      </c>
      <c r="F43">
        <v>3.01</v>
      </c>
      <c r="G43">
        <v>3.26</v>
      </c>
    </row>
    <row r="44" spans="1:7" ht="12.75">
      <c r="A44" t="s">
        <v>273</v>
      </c>
      <c r="C44">
        <v>115</v>
      </c>
      <c r="D44">
        <v>159</v>
      </c>
      <c r="E44">
        <v>120</v>
      </c>
      <c r="F44">
        <v>126</v>
      </c>
      <c r="G44">
        <v>138</v>
      </c>
    </row>
    <row r="45" spans="1:7" ht="12.75">
      <c r="A45" t="s">
        <v>274</v>
      </c>
      <c r="C45">
        <v>115</v>
      </c>
      <c r="D45">
        <v>159</v>
      </c>
      <c r="E45">
        <v>120</v>
      </c>
      <c r="F45">
        <v>124</v>
      </c>
      <c r="G45">
        <v>133</v>
      </c>
    </row>
    <row r="46" ht="12.75">
      <c r="A46" t="s">
        <v>275</v>
      </c>
    </row>
    <row r="47" spans="1:7" ht="12.75">
      <c r="A47" t="s">
        <v>276</v>
      </c>
      <c r="B47" s="1">
        <v>0.4139</v>
      </c>
      <c r="C47" s="1">
        <v>0.0776</v>
      </c>
      <c r="D47" s="1">
        <v>0.0858</v>
      </c>
      <c r="E47" s="1">
        <v>0.0244</v>
      </c>
      <c r="F47" s="1">
        <v>0.0147</v>
      </c>
      <c r="G47" s="1">
        <v>0.0189</v>
      </c>
    </row>
    <row r="48" spans="1:7" ht="12.75">
      <c r="A48" t="s">
        <v>277</v>
      </c>
      <c r="B48" s="1">
        <v>0.4082</v>
      </c>
      <c r="C48" s="1">
        <v>0.061</v>
      </c>
      <c r="D48" s="1">
        <v>0.0775</v>
      </c>
      <c r="E48" s="1">
        <v>0.0149</v>
      </c>
      <c r="F48" s="1">
        <v>0.0089</v>
      </c>
      <c r="G48" s="1">
        <v>0.0162</v>
      </c>
    </row>
    <row r="49" spans="1:7" ht="12.75">
      <c r="A49" t="s">
        <v>278</v>
      </c>
      <c r="C49" s="1">
        <v>0.4169</v>
      </c>
      <c r="D49" s="1">
        <v>0.0153</v>
      </c>
      <c r="E49" s="1">
        <v>0.0616</v>
      </c>
      <c r="F49" s="1">
        <v>0.0053</v>
      </c>
      <c r="G49" s="1">
        <v>0.0039</v>
      </c>
    </row>
    <row r="50" spans="1:7" ht="12.75">
      <c r="A50" t="s">
        <v>279</v>
      </c>
      <c r="C50" s="1">
        <v>0.3747</v>
      </c>
      <c r="D50" s="1">
        <v>-0.0337</v>
      </c>
      <c r="E50" s="1">
        <v>0.0616</v>
      </c>
      <c r="F50" s="1">
        <v>0.0053</v>
      </c>
      <c r="G50" s="1">
        <v>0.0039</v>
      </c>
    </row>
    <row r="51" spans="1:7" ht="12.75">
      <c r="A51" t="s">
        <v>280</v>
      </c>
      <c r="B51" s="1">
        <v>1.0125</v>
      </c>
      <c r="C51" s="1">
        <v>1.1124</v>
      </c>
      <c r="D51" s="1">
        <v>1.2867</v>
      </c>
      <c r="E51" s="1">
        <v>1.1484</v>
      </c>
      <c r="F51" s="1">
        <v>1.5</v>
      </c>
      <c r="G51" s="1">
        <v>1.2755</v>
      </c>
    </row>
    <row r="52" spans="1:7" ht="12.75">
      <c r="A52" t="s">
        <v>281</v>
      </c>
      <c r="B52" s="1">
        <v>0.1213</v>
      </c>
      <c r="C52" s="1">
        <v>0.0718</v>
      </c>
      <c r="D52" s="1">
        <v>0.0158</v>
      </c>
      <c r="E52" s="1">
        <v>0.0171</v>
      </c>
      <c r="F52" s="1">
        <v>0.0806</v>
      </c>
      <c r="G52" s="1">
        <v>0.0838</v>
      </c>
    </row>
    <row r="53" spans="1:7" ht="12.75">
      <c r="A53" t="s">
        <v>282</v>
      </c>
      <c r="B53" s="2">
        <v>461755</v>
      </c>
      <c r="C53" s="2">
        <v>331201</v>
      </c>
      <c r="D53" s="2">
        <v>63925</v>
      </c>
      <c r="E53" s="2">
        <v>82350</v>
      </c>
      <c r="F53" s="2">
        <v>668230</v>
      </c>
      <c r="G53" s="2">
        <v>993556</v>
      </c>
    </row>
    <row r="54" spans="1:7" ht="12.75">
      <c r="A54" t="s">
        <v>283</v>
      </c>
      <c r="B54" s="2">
        <v>276605</v>
      </c>
      <c r="C54" s="2">
        <v>386619</v>
      </c>
      <c r="D54" s="2">
        <v>350805</v>
      </c>
      <c r="E54" s="2">
        <v>303588</v>
      </c>
      <c r="F54" s="2">
        <v>406914</v>
      </c>
      <c r="G54" s="2">
        <v>491708</v>
      </c>
    </row>
    <row r="55" ht="12.75">
      <c r="A55" t="s">
        <v>284</v>
      </c>
    </row>
    <row r="56" ht="12.75">
      <c r="A56" t="s">
        <v>285</v>
      </c>
    </row>
    <row r="57" spans="1:6" ht="12.75">
      <c r="A57" t="s">
        <v>286</v>
      </c>
      <c r="B57">
        <v>0</v>
      </c>
      <c r="C57">
        <v>0</v>
      </c>
      <c r="D57">
        <v>0</v>
      </c>
      <c r="E57">
        <v>0</v>
      </c>
      <c r="F57">
        <v>0</v>
      </c>
    </row>
    <row r="58" spans="1:7" ht="12.75">
      <c r="A58" t="s">
        <v>287</v>
      </c>
      <c r="B58" s="2">
        <v>3041844</v>
      </c>
      <c r="C58" s="2">
        <v>3875142</v>
      </c>
      <c r="D58" s="2">
        <v>3614816</v>
      </c>
      <c r="E58" s="2">
        <v>4402821</v>
      </c>
      <c r="F58" s="2">
        <v>7187143</v>
      </c>
      <c r="G58" s="2">
        <v>10216379</v>
      </c>
    </row>
    <row r="59" spans="1:7" ht="12.75">
      <c r="A59" t="s">
        <v>288</v>
      </c>
      <c r="B59" s="2">
        <v>2194809</v>
      </c>
      <c r="C59" s="2">
        <v>366185</v>
      </c>
      <c r="D59" s="2">
        <v>448817</v>
      </c>
      <c r="E59" s="2">
        <v>126776</v>
      </c>
      <c r="F59" s="2">
        <v>162087</v>
      </c>
      <c r="G59" s="2">
        <v>251936</v>
      </c>
    </row>
    <row r="60" ht="12.75">
      <c r="A60" t="s">
        <v>289</v>
      </c>
    </row>
    <row r="61" ht="12.75">
      <c r="A61" t="s">
        <v>290</v>
      </c>
    </row>
    <row r="62" ht="12.75">
      <c r="A62" t="s">
        <v>291</v>
      </c>
    </row>
    <row r="63" ht="12.75">
      <c r="A63" t="s">
        <v>292</v>
      </c>
    </row>
    <row r="64" ht="12.75">
      <c r="A64" t="s">
        <v>293</v>
      </c>
    </row>
    <row r="65" spans="1:7" ht="12.75">
      <c r="A65" t="s">
        <v>294</v>
      </c>
      <c r="G65" s="2">
        <v>5759</v>
      </c>
    </row>
    <row r="66" spans="1:7" ht="12.75">
      <c r="A66" t="s">
        <v>295</v>
      </c>
      <c r="B66" s="2">
        <v>27237</v>
      </c>
      <c r="C66" s="2">
        <v>21382</v>
      </c>
      <c r="D66" s="2">
        <v>13270</v>
      </c>
      <c r="E66" s="2">
        <v>16860</v>
      </c>
      <c r="F66" s="2">
        <v>31452</v>
      </c>
      <c r="G66" s="2">
        <v>122539</v>
      </c>
    </row>
    <row r="67" spans="1:7" ht="12.75">
      <c r="A67" t="s">
        <v>296</v>
      </c>
      <c r="B67" s="2">
        <v>3807442</v>
      </c>
      <c r="C67" s="2">
        <v>4614344</v>
      </c>
      <c r="D67" s="2">
        <v>4042816</v>
      </c>
      <c r="E67" s="2">
        <v>4805619</v>
      </c>
      <c r="F67" s="2">
        <v>8293739</v>
      </c>
      <c r="G67" s="2">
        <v>11859491</v>
      </c>
    </row>
    <row r="68" spans="1:7" ht="12.75">
      <c r="A68" t="s">
        <v>297</v>
      </c>
      <c r="B68" s="2">
        <v>218249</v>
      </c>
      <c r="C68" s="2">
        <v>1089644</v>
      </c>
      <c r="D68" s="2">
        <v>1423395</v>
      </c>
      <c r="E68" s="2">
        <v>2415153</v>
      </c>
      <c r="F68" s="2">
        <v>5595778</v>
      </c>
      <c r="G68" s="2">
        <v>9388743</v>
      </c>
    </row>
    <row r="69" spans="1:7" ht="12.75">
      <c r="A69" t="s">
        <v>298</v>
      </c>
      <c r="B69">
        <v>0</v>
      </c>
      <c r="C69" s="2">
        <v>624163</v>
      </c>
      <c r="D69" s="2">
        <v>1187800</v>
      </c>
      <c r="E69" s="2">
        <v>1927787</v>
      </c>
      <c r="F69" s="2">
        <v>5181144</v>
      </c>
      <c r="G69" s="2">
        <v>8825972</v>
      </c>
    </row>
    <row r="70" ht="12.75">
      <c r="A70" t="s">
        <v>299</v>
      </c>
    </row>
    <row r="71" ht="12.75">
      <c r="A71" t="s">
        <v>300</v>
      </c>
    </row>
    <row r="72" spans="1:7" ht="12.75">
      <c r="A72" t="s">
        <v>301</v>
      </c>
      <c r="B72" s="2">
        <v>218249</v>
      </c>
      <c r="C72" s="2">
        <v>465481</v>
      </c>
      <c r="D72" s="2">
        <v>235595</v>
      </c>
      <c r="E72" s="2">
        <v>487366</v>
      </c>
      <c r="F72" s="2">
        <v>414633</v>
      </c>
      <c r="G72" s="2">
        <v>338957</v>
      </c>
    </row>
    <row r="73" spans="1:7" ht="12.75">
      <c r="A73" t="s">
        <v>302</v>
      </c>
      <c r="G73" s="2">
        <v>114975</v>
      </c>
    </row>
    <row r="74" ht="12.75">
      <c r="A74" t="s">
        <v>303</v>
      </c>
    </row>
    <row r="75" spans="1:7" ht="12.75">
      <c r="A75" t="s">
        <v>304</v>
      </c>
      <c r="G75" s="2">
        <v>108839</v>
      </c>
    </row>
    <row r="76" ht="12.75">
      <c r="A76" t="s">
        <v>305</v>
      </c>
    </row>
    <row r="77" spans="1:7" ht="12.75">
      <c r="A77" t="s">
        <v>306</v>
      </c>
      <c r="B77" s="2">
        <v>3589192</v>
      </c>
      <c r="C77" s="2">
        <v>3524700</v>
      </c>
      <c r="D77" s="2">
        <v>2619421</v>
      </c>
      <c r="E77" s="2">
        <v>2390466</v>
      </c>
      <c r="F77" s="2">
        <v>2697962</v>
      </c>
      <c r="G77" s="2">
        <v>2470749</v>
      </c>
    </row>
    <row r="78" spans="1:6" ht="12.75">
      <c r="A78" t="s">
        <v>307</v>
      </c>
      <c r="B78" s="2">
        <v>4673179</v>
      </c>
      <c r="D78" s="2">
        <v>2925996</v>
      </c>
      <c r="E78" s="2">
        <v>2295302</v>
      </c>
      <c r="F78" s="2">
        <v>2417213</v>
      </c>
    </row>
    <row r="79" spans="1:7" ht="12.75">
      <c r="A79" t="s">
        <v>308</v>
      </c>
      <c r="B79" s="2">
        <v>-1083987</v>
      </c>
      <c r="C79" s="2">
        <v>-1024794</v>
      </c>
      <c r="D79" s="2">
        <v>-650986</v>
      </c>
      <c r="E79" s="2">
        <v>24383</v>
      </c>
      <c r="F79" s="2">
        <v>182627</v>
      </c>
      <c r="G79" s="2">
        <v>-2510</v>
      </c>
    </row>
    <row r="80" ht="12.75">
      <c r="A80" t="s">
        <v>309</v>
      </c>
    </row>
    <row r="81" ht="12.75">
      <c r="A81" t="s">
        <v>310</v>
      </c>
    </row>
    <row r="82" spans="1:7" ht="12.75">
      <c r="A82" t="s">
        <v>311</v>
      </c>
      <c r="B82">
        <v>0</v>
      </c>
      <c r="C82" s="2">
        <v>4549494</v>
      </c>
      <c r="D82" s="2">
        <v>344411</v>
      </c>
      <c r="E82" s="2">
        <v>70781</v>
      </c>
      <c r="F82" s="2">
        <v>98122</v>
      </c>
      <c r="G82" s="2">
        <v>2462507</v>
      </c>
    </row>
    <row r="83" spans="1:6" ht="12.75">
      <c r="A83" t="s">
        <v>312</v>
      </c>
      <c r="B83">
        <v>0</v>
      </c>
      <c r="C83">
        <v>0</v>
      </c>
      <c r="D83">
        <v>0</v>
      </c>
      <c r="E83">
        <v>0</v>
      </c>
      <c r="F83">
        <v>0</v>
      </c>
    </row>
    <row r="84" spans="1:7" ht="12.75">
      <c r="A84" t="s">
        <v>313</v>
      </c>
      <c r="B84">
        <v>0</v>
      </c>
      <c r="C84">
        <v>0</v>
      </c>
      <c r="D84">
        <v>0</v>
      </c>
      <c r="E84">
        <v>0</v>
      </c>
      <c r="F84">
        <v>0</v>
      </c>
      <c r="G84" s="2">
        <v>10752</v>
      </c>
    </row>
    <row r="85" spans="1:7" ht="12.75">
      <c r="A85" t="s">
        <v>314</v>
      </c>
      <c r="B85" s="2">
        <v>1415401</v>
      </c>
      <c r="C85" s="2">
        <v>1543833</v>
      </c>
      <c r="D85" s="2">
        <v>1625360</v>
      </c>
      <c r="E85" s="2">
        <v>1898959</v>
      </c>
      <c r="F85" s="2">
        <v>2657538</v>
      </c>
      <c r="G85" s="2">
        <v>3794197</v>
      </c>
    </row>
    <row r="86" spans="1:7" ht="12.75">
      <c r="A86" t="s">
        <v>315</v>
      </c>
      <c r="B86" s="2">
        <v>1415401</v>
      </c>
      <c r="C86" s="2">
        <v>1543833</v>
      </c>
      <c r="D86" s="2">
        <v>1580437</v>
      </c>
      <c r="E86" s="2">
        <v>1772680</v>
      </c>
      <c r="F86" s="2">
        <v>2544450</v>
      </c>
      <c r="G86" s="2">
        <v>4014103</v>
      </c>
    </row>
    <row r="87" spans="1:7" ht="12.75">
      <c r="A87" t="s">
        <v>316</v>
      </c>
      <c r="B87" s="2">
        <v>1415401</v>
      </c>
      <c r="C87" s="2">
        <v>1543833</v>
      </c>
      <c r="D87" s="2">
        <v>1580437</v>
      </c>
      <c r="E87" s="2">
        <v>1722709</v>
      </c>
      <c r="F87" s="2">
        <v>2463154</v>
      </c>
      <c r="G87" s="2">
        <v>3843887</v>
      </c>
    </row>
    <row r="88" spans="1:7" ht="12.75">
      <c r="A88" t="s">
        <v>317</v>
      </c>
      <c r="B88" s="2">
        <v>1377383</v>
      </c>
      <c r="C88" s="2">
        <v>1528158</v>
      </c>
      <c r="D88" s="2">
        <v>1579142</v>
      </c>
      <c r="E88" s="2">
        <v>1721771</v>
      </c>
      <c r="F88" s="2">
        <v>2460088</v>
      </c>
      <c r="G88" s="2">
        <v>3804119</v>
      </c>
    </row>
    <row r="89" spans="1:6" ht="12.75">
      <c r="A89" t="s">
        <v>318</v>
      </c>
      <c r="B89" s="2">
        <v>38019</v>
      </c>
      <c r="C89" s="2">
        <v>15675</v>
      </c>
      <c r="D89" s="2">
        <v>1295</v>
      </c>
      <c r="E89">
        <v>938</v>
      </c>
      <c r="F89" s="2">
        <v>3066</v>
      </c>
    </row>
    <row r="90" spans="1:7" ht="12.75">
      <c r="A90" t="s">
        <v>319</v>
      </c>
      <c r="G90" s="2">
        <v>39767</v>
      </c>
    </row>
    <row r="91" spans="1:7" ht="12.75">
      <c r="A91" t="s">
        <v>320</v>
      </c>
      <c r="B91">
        <v>0</v>
      </c>
      <c r="C91">
        <v>0</v>
      </c>
      <c r="D91">
        <v>0</v>
      </c>
      <c r="E91" s="2">
        <v>49970</v>
      </c>
      <c r="F91" s="2">
        <v>81297</v>
      </c>
      <c r="G91" s="2">
        <v>170216</v>
      </c>
    </row>
    <row r="92" spans="1:6" ht="12.75">
      <c r="A92" t="s">
        <v>321</v>
      </c>
      <c r="B92">
        <v>0</v>
      </c>
      <c r="C92">
        <v>0</v>
      </c>
      <c r="D92">
        <v>0</v>
      </c>
      <c r="E92" s="2">
        <v>49970</v>
      </c>
      <c r="F92" s="2">
        <v>81297</v>
      </c>
    </row>
    <row r="93" ht="12.75">
      <c r="A93" t="s">
        <v>322</v>
      </c>
    </row>
    <row r="94" spans="1:7" ht="12.75">
      <c r="A94" t="s">
        <v>323</v>
      </c>
      <c r="G94" s="2">
        <v>170216</v>
      </c>
    </row>
    <row r="95" ht="12.75">
      <c r="A95" t="s">
        <v>324</v>
      </c>
    </row>
    <row r="96" spans="1:6" ht="12.75">
      <c r="A96" t="s">
        <v>325</v>
      </c>
      <c r="B96">
        <v>0</v>
      </c>
      <c r="C96">
        <v>0</v>
      </c>
      <c r="D96" s="2">
        <v>44923</v>
      </c>
      <c r="E96" s="2">
        <v>126280</v>
      </c>
      <c r="F96" s="2">
        <v>113088</v>
      </c>
    </row>
    <row r="97" spans="1:7" ht="12.75">
      <c r="A97" t="s">
        <v>326</v>
      </c>
      <c r="G97" s="2">
        <v>-219906</v>
      </c>
    </row>
    <row r="98" ht="12.75">
      <c r="A98" t="s">
        <v>327</v>
      </c>
    </row>
    <row r="99" ht="12.75">
      <c r="A99" t="s">
        <v>328</v>
      </c>
    </row>
    <row r="100" ht="12.75">
      <c r="A100" t="s">
        <v>329</v>
      </c>
    </row>
    <row r="101" ht="12.75">
      <c r="A101" t="s">
        <v>330</v>
      </c>
    </row>
    <row r="102" ht="12.75">
      <c r="A102" t="s">
        <v>331</v>
      </c>
    </row>
    <row r="103" ht="12.75">
      <c r="A103" t="s">
        <v>332</v>
      </c>
    </row>
    <row r="104" ht="12.75">
      <c r="A104" t="s">
        <v>333</v>
      </c>
    </row>
    <row r="105" ht="12.75">
      <c r="A105" t="s">
        <v>334</v>
      </c>
    </row>
    <row r="106" spans="1:7" ht="12.75">
      <c r="A106" t="s">
        <v>335</v>
      </c>
      <c r="B106" s="2">
        <v>149889</v>
      </c>
      <c r="C106" s="2">
        <v>223969</v>
      </c>
      <c r="D106" s="2">
        <v>34653</v>
      </c>
      <c r="E106" s="2">
        <v>72222</v>
      </c>
      <c r="F106" s="2">
        <v>250559</v>
      </c>
      <c r="G106" s="2">
        <v>699759</v>
      </c>
    </row>
    <row r="107" spans="1:7" ht="12.75">
      <c r="A107" t="s">
        <v>336</v>
      </c>
      <c r="B107">
        <v>0</v>
      </c>
      <c r="C107" s="2">
        <v>38818</v>
      </c>
      <c r="D107" s="2">
        <v>7399</v>
      </c>
      <c r="E107" s="2">
        <v>72222</v>
      </c>
      <c r="F107" s="2">
        <v>250559</v>
      </c>
      <c r="G107" s="2">
        <v>699759</v>
      </c>
    </row>
    <row r="108" spans="1:7" ht="12.75">
      <c r="A108" t="s">
        <v>337</v>
      </c>
      <c r="G108" s="2">
        <v>699759</v>
      </c>
    </row>
    <row r="109" spans="1:7" ht="12.75">
      <c r="A109" t="s">
        <v>338</v>
      </c>
      <c r="G109" s="2">
        <v>625559</v>
      </c>
    </row>
    <row r="110" ht="12.75">
      <c r="A110" t="s">
        <v>339</v>
      </c>
    </row>
    <row r="111" ht="12.75">
      <c r="A111" t="s">
        <v>340</v>
      </c>
    </row>
    <row r="112" ht="12.75">
      <c r="A112" t="s">
        <v>341</v>
      </c>
    </row>
    <row r="113" ht="12.75">
      <c r="A113" t="s">
        <v>342</v>
      </c>
    </row>
    <row r="114" ht="12.75">
      <c r="A114" t="s">
        <v>343</v>
      </c>
    </row>
    <row r="115" ht="12.75">
      <c r="A115" t="s">
        <v>344</v>
      </c>
    </row>
    <row r="116" spans="1:6" ht="12.75">
      <c r="A116" t="s">
        <v>345</v>
      </c>
      <c r="B116" s="2">
        <v>149889</v>
      </c>
      <c r="C116" s="2">
        <v>185151</v>
      </c>
      <c r="D116" s="2">
        <v>27254</v>
      </c>
      <c r="E116">
        <v>0</v>
      </c>
      <c r="F116">
        <v>0</v>
      </c>
    </row>
    <row r="117" spans="1:7" ht="12.75">
      <c r="A117" t="s">
        <v>346</v>
      </c>
      <c r="B117" s="2">
        <v>47440</v>
      </c>
      <c r="C117" s="2">
        <v>-96106</v>
      </c>
      <c r="D117" s="2">
        <v>-119912</v>
      </c>
      <c r="E117" s="2">
        <v>-12887</v>
      </c>
      <c r="F117" s="2">
        <v>57069</v>
      </c>
      <c r="G117" s="2">
        <v>139645</v>
      </c>
    </row>
    <row r="118" spans="1:7" ht="12.75">
      <c r="A118" t="s">
        <v>347</v>
      </c>
      <c r="B118" s="2">
        <v>59570</v>
      </c>
      <c r="C118" s="2">
        <v>103060</v>
      </c>
      <c r="D118" s="2">
        <v>83400</v>
      </c>
      <c r="E118" s="2">
        <v>-12887</v>
      </c>
      <c r="F118" s="2">
        <v>57069</v>
      </c>
      <c r="G118" s="2">
        <v>139645</v>
      </c>
    </row>
    <row r="119" spans="1:6" ht="12.75">
      <c r="A119" t="s">
        <v>348</v>
      </c>
      <c r="B119" s="2">
        <v>12130</v>
      </c>
      <c r="C119" s="2">
        <v>199166</v>
      </c>
      <c r="D119" s="2">
        <v>203312</v>
      </c>
      <c r="E119">
        <v>0</v>
      </c>
      <c r="F119">
        <v>0</v>
      </c>
    </row>
    <row r="120" spans="1:7" ht="12.75">
      <c r="A120" t="s">
        <v>349</v>
      </c>
      <c r="B120" s="2">
        <v>2299047</v>
      </c>
      <c r="C120" s="2">
        <v>2395354</v>
      </c>
      <c r="D120" s="2">
        <v>2374320</v>
      </c>
      <c r="E120" s="2">
        <v>1845175</v>
      </c>
      <c r="F120" s="2">
        <v>2210011</v>
      </c>
      <c r="G120" s="2">
        <v>2816896</v>
      </c>
    </row>
    <row r="121" spans="1:7" ht="12.75">
      <c r="A121" t="s">
        <v>350</v>
      </c>
      <c r="B121" s="2">
        <v>1360367</v>
      </c>
      <c r="C121" s="2">
        <v>1243245</v>
      </c>
      <c r="D121" s="2">
        <v>1437302</v>
      </c>
      <c r="E121" s="2">
        <v>1069692</v>
      </c>
      <c r="F121" s="2">
        <v>1253647</v>
      </c>
      <c r="G121" s="2">
        <v>1589932</v>
      </c>
    </row>
    <row r="122" spans="1:7" ht="12.75">
      <c r="A122" t="s">
        <v>351</v>
      </c>
      <c r="B122" s="2">
        <v>10965</v>
      </c>
      <c r="C122" s="2">
        <v>9893</v>
      </c>
      <c r="D122" s="2">
        <v>18943</v>
      </c>
      <c r="E122" s="2">
        <v>6138</v>
      </c>
      <c r="F122" s="2">
        <v>8062</v>
      </c>
      <c r="G122" s="2">
        <v>25645</v>
      </c>
    </row>
    <row r="123" spans="1:7" ht="12.75">
      <c r="A123" t="s">
        <v>352</v>
      </c>
      <c r="B123" s="2">
        <v>927715</v>
      </c>
      <c r="C123" s="2">
        <v>1142216</v>
      </c>
      <c r="D123" s="2">
        <v>918075</v>
      </c>
      <c r="E123" s="2">
        <v>769345</v>
      </c>
      <c r="F123" s="2">
        <v>948302</v>
      </c>
      <c r="G123" s="2">
        <v>1201319</v>
      </c>
    </row>
    <row r="124" spans="1:7" ht="12.75">
      <c r="A124" t="s">
        <v>353</v>
      </c>
      <c r="B124" s="2">
        <v>-1080976</v>
      </c>
      <c r="C124" s="2">
        <v>-979384</v>
      </c>
      <c r="D124" s="2">
        <v>-663701</v>
      </c>
      <c r="E124" s="2">
        <v>-5552</v>
      </c>
      <c r="F124" s="2">
        <v>139899</v>
      </c>
      <c r="G124" s="2">
        <v>137897</v>
      </c>
    </row>
    <row r="125" spans="1:7" ht="12.75">
      <c r="A125" t="s">
        <v>354</v>
      </c>
      <c r="B125">
        <v>0</v>
      </c>
      <c r="C125" s="2">
        <v>-6341</v>
      </c>
      <c r="D125" s="2">
        <v>-13008</v>
      </c>
      <c r="E125" s="2">
        <v>79002</v>
      </c>
      <c r="F125" s="2">
        <v>34559</v>
      </c>
      <c r="G125" s="2">
        <v>27196</v>
      </c>
    </row>
    <row r="126" spans="1:7" ht="12.75">
      <c r="A126" t="s">
        <v>355</v>
      </c>
      <c r="B126" s="2">
        <v>-1080976</v>
      </c>
      <c r="C126" s="2">
        <v>-985725</v>
      </c>
      <c r="D126" s="2">
        <v>-676709</v>
      </c>
      <c r="E126" s="2">
        <v>73450</v>
      </c>
      <c r="F126" s="2">
        <v>174458</v>
      </c>
      <c r="G126" s="2">
        <v>165093</v>
      </c>
    </row>
    <row r="127" spans="1:6" ht="12.75">
      <c r="A127" t="s">
        <v>356</v>
      </c>
      <c r="B127">
        <v>0</v>
      </c>
      <c r="C127">
        <v>0</v>
      </c>
      <c r="D127">
        <v>0</v>
      </c>
      <c r="E127">
        <v>0</v>
      </c>
      <c r="F127">
        <v>0</v>
      </c>
    </row>
    <row r="128" spans="1:7" ht="12.75">
      <c r="A128" t="s">
        <v>357</v>
      </c>
      <c r="B128" s="2">
        <v>-1080976</v>
      </c>
      <c r="C128" s="2">
        <v>-985725</v>
      </c>
      <c r="D128" s="2">
        <v>-676709</v>
      </c>
      <c r="E128" s="2">
        <v>73450</v>
      </c>
      <c r="F128" s="2">
        <v>174458</v>
      </c>
      <c r="G128" s="2">
        <v>165093</v>
      </c>
    </row>
    <row r="129" spans="1:7" ht="12.75">
      <c r="A129" t="s">
        <v>358</v>
      </c>
      <c r="B129">
        <v>0</v>
      </c>
      <c r="C129" s="2">
        <v>446746</v>
      </c>
      <c r="D129" s="2">
        <v>358020</v>
      </c>
      <c r="E129" s="2">
        <v>68838</v>
      </c>
      <c r="F129" s="2">
        <v>93733</v>
      </c>
      <c r="G129" s="2">
        <v>39689</v>
      </c>
    </row>
    <row r="130" spans="1:7" ht="12.75">
      <c r="A130" t="s">
        <v>359</v>
      </c>
      <c r="B130" s="2">
        <v>-1080976</v>
      </c>
      <c r="C130" s="2">
        <v>-538979</v>
      </c>
      <c r="D130" s="2">
        <v>-318688</v>
      </c>
      <c r="E130" s="2">
        <v>142289</v>
      </c>
      <c r="F130" s="2">
        <v>268191</v>
      </c>
      <c r="G130" s="2">
        <v>204782</v>
      </c>
    </row>
    <row r="131" spans="1:7" ht="12.75">
      <c r="A131" t="s">
        <v>360</v>
      </c>
      <c r="G131" s="2">
        <v>139463</v>
      </c>
    </row>
    <row r="132" ht="12.75">
      <c r="A132" t="s">
        <v>361</v>
      </c>
    </row>
    <row r="133" ht="12.75">
      <c r="A133" t="s">
        <v>362</v>
      </c>
    </row>
    <row r="134" ht="12.75">
      <c r="A134" t="s">
        <v>363</v>
      </c>
    </row>
    <row r="135" spans="1:7" ht="12.75">
      <c r="A135" t="s">
        <v>364</v>
      </c>
      <c r="B135" s="2">
        <v>15679</v>
      </c>
      <c r="C135" s="2">
        <v>1975850</v>
      </c>
      <c r="D135" s="2">
        <v>63460</v>
      </c>
      <c r="E135" s="2">
        <v>264554</v>
      </c>
      <c r="F135" s="2">
        <v>31480</v>
      </c>
      <c r="G135" s="2">
        <v>34655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5"/>
  <sheetViews>
    <sheetView workbookViewId="0" topLeftCell="A1">
      <selection activeCell="B1" sqref="B1"/>
    </sheetView>
  </sheetViews>
  <sheetFormatPr defaultColWidth="9.140625" defaultRowHeight="12.75"/>
  <sheetData>
    <row r="1" spans="2:7" ht="12.75">
      <c r="B1">
        <v>2003</v>
      </c>
      <c r="C1">
        <v>2004</v>
      </c>
      <c r="D1">
        <v>2005</v>
      </c>
      <c r="E1">
        <v>2006</v>
      </c>
      <c r="F1">
        <v>2007</v>
      </c>
      <c r="G1">
        <v>2008</v>
      </c>
    </row>
    <row r="2" spans="1:7" ht="12.75">
      <c r="A2" t="s">
        <v>231</v>
      </c>
      <c r="B2" s="3">
        <v>37622</v>
      </c>
      <c r="C2" s="3">
        <v>37987</v>
      </c>
      <c r="D2" s="3">
        <v>38353</v>
      </c>
      <c r="E2" s="3">
        <v>38718</v>
      </c>
      <c r="F2" s="3">
        <v>39083</v>
      </c>
      <c r="G2" s="3">
        <v>39448</v>
      </c>
    </row>
    <row r="3" spans="1:7" ht="12.75">
      <c r="A3" t="s">
        <v>232</v>
      </c>
      <c r="B3" s="3">
        <v>37986</v>
      </c>
      <c r="C3" s="3">
        <v>38352</v>
      </c>
      <c r="D3" s="3">
        <v>38717</v>
      </c>
      <c r="E3" s="3">
        <v>39082</v>
      </c>
      <c r="F3" s="3">
        <v>39447</v>
      </c>
      <c r="G3" s="3">
        <v>39813</v>
      </c>
    </row>
    <row r="4" spans="2:7" ht="12.75">
      <c r="B4" t="s">
        <v>233</v>
      </c>
      <c r="C4" t="s">
        <v>233</v>
      </c>
      <c r="D4" t="s">
        <v>233</v>
      </c>
      <c r="E4" t="s">
        <v>233</v>
      </c>
      <c r="F4" t="s">
        <v>233</v>
      </c>
      <c r="G4" t="s">
        <v>233</v>
      </c>
    </row>
    <row r="5" spans="1:7" ht="12.75">
      <c r="A5" t="s">
        <v>234</v>
      </c>
      <c r="B5" s="2">
        <v>1900806</v>
      </c>
      <c r="C5" s="2">
        <v>2778429</v>
      </c>
      <c r="D5" s="2">
        <v>5332909</v>
      </c>
      <c r="E5" s="2">
        <v>11688472</v>
      </c>
      <c r="F5" s="2">
        <v>27401005</v>
      </c>
      <c r="G5" s="2">
        <v>39717151</v>
      </c>
    </row>
    <row r="6" spans="1:7" ht="12.75">
      <c r="A6" t="s">
        <v>235</v>
      </c>
      <c r="D6">
        <v>53</v>
      </c>
      <c r="E6">
        <v>64</v>
      </c>
      <c r="F6">
        <v>111</v>
      </c>
      <c r="G6">
        <v>171</v>
      </c>
    </row>
    <row r="7" spans="1:7" ht="12.75">
      <c r="A7" t="s">
        <v>236</v>
      </c>
      <c r="B7">
        <v>154</v>
      </c>
      <c r="C7">
        <v>237</v>
      </c>
      <c r="D7">
        <v>295</v>
      </c>
      <c r="E7">
        <v>500</v>
      </c>
      <c r="F7" s="2">
        <v>1018</v>
      </c>
      <c r="G7" s="2">
        <v>1639</v>
      </c>
    </row>
    <row r="8" spans="1:7" ht="12.75">
      <c r="A8" t="s">
        <v>237</v>
      </c>
      <c r="B8" s="1">
        <v>0.5666</v>
      </c>
      <c r="C8" s="1">
        <v>0.5478</v>
      </c>
      <c r="D8" s="1">
        <v>0.4201</v>
      </c>
      <c r="E8" s="1">
        <v>0.2725</v>
      </c>
      <c r="F8" s="1">
        <v>0.186</v>
      </c>
      <c r="G8" s="1">
        <v>0.2088</v>
      </c>
    </row>
    <row r="9" spans="1:7" ht="12.75">
      <c r="A9" t="s">
        <v>238</v>
      </c>
      <c r="B9">
        <v>0.76</v>
      </c>
      <c r="C9">
        <v>0.83</v>
      </c>
      <c r="D9">
        <v>1.38</v>
      </c>
      <c r="E9">
        <v>2.67</v>
      </c>
      <c r="F9">
        <v>4.38</v>
      </c>
      <c r="G9">
        <v>3.79</v>
      </c>
    </row>
    <row r="10" spans="1:7" ht="12.75">
      <c r="A10" t="s">
        <v>239</v>
      </c>
      <c r="B10" s="1">
        <v>0.327</v>
      </c>
      <c r="C10" s="1">
        <v>0.3904</v>
      </c>
      <c r="D10" s="1">
        <v>0.4127</v>
      </c>
      <c r="E10" s="1">
        <v>0.4579</v>
      </c>
      <c r="F10" s="1">
        <v>0.5119</v>
      </c>
      <c r="G10" s="1">
        <v>0.5965</v>
      </c>
    </row>
    <row r="11" spans="1:7" ht="12.75">
      <c r="A11" t="s">
        <v>240</v>
      </c>
      <c r="B11" s="1">
        <v>0.2159</v>
      </c>
      <c r="C11" s="1">
        <v>0.265</v>
      </c>
      <c r="D11" s="1">
        <v>0.2616</v>
      </c>
      <c r="E11" s="1">
        <v>0.3092</v>
      </c>
      <c r="F11" s="1">
        <v>0.3074</v>
      </c>
      <c r="G11" s="1">
        <v>0.3934</v>
      </c>
    </row>
    <row r="12" spans="1:7" ht="12.75">
      <c r="A12" t="s">
        <v>241</v>
      </c>
      <c r="B12" s="1">
        <v>0.6602</v>
      </c>
      <c r="C12" s="1">
        <v>0.6788</v>
      </c>
      <c r="D12" s="1">
        <v>0.6338</v>
      </c>
      <c r="E12" s="1">
        <v>0.6752</v>
      </c>
      <c r="F12" s="1">
        <v>0.6004</v>
      </c>
      <c r="G12" s="1">
        <v>0.6596</v>
      </c>
    </row>
    <row r="13" spans="1:7" ht="12.75">
      <c r="A13" t="s">
        <v>242</v>
      </c>
      <c r="C13" s="2">
        <v>29812</v>
      </c>
      <c r="D13" s="2">
        <v>43699</v>
      </c>
      <c r="E13" s="2">
        <v>84006</v>
      </c>
      <c r="F13" s="2">
        <v>129269</v>
      </c>
      <c r="G13" s="2">
        <v>200115</v>
      </c>
    </row>
    <row r="14" spans="1:7" ht="12.75">
      <c r="A14" t="s">
        <v>243</v>
      </c>
      <c r="C14" s="1">
        <v>0.98</v>
      </c>
      <c r="D14" s="1">
        <v>0.98</v>
      </c>
      <c r="E14" s="1">
        <v>0.98</v>
      </c>
      <c r="F14" s="1">
        <v>0.98</v>
      </c>
      <c r="G14" s="1">
        <v>0.98</v>
      </c>
    </row>
    <row r="15" spans="1:7" ht="12.75">
      <c r="A15" t="s">
        <v>244</v>
      </c>
      <c r="C15" s="2">
        <v>29812</v>
      </c>
      <c r="D15" s="2">
        <v>43699</v>
      </c>
      <c r="E15" s="2">
        <v>84006</v>
      </c>
      <c r="F15" s="2">
        <v>129269</v>
      </c>
      <c r="G15" s="2">
        <v>200115</v>
      </c>
    </row>
    <row r="16" spans="1:7" ht="12.75">
      <c r="A16" t="s">
        <v>245</v>
      </c>
      <c r="B16" s="2">
        <v>1254822</v>
      </c>
      <c r="C16" s="2">
        <v>1885986</v>
      </c>
      <c r="D16" s="2">
        <v>3379886</v>
      </c>
      <c r="E16" s="2">
        <v>7891553</v>
      </c>
      <c r="F16" s="2">
        <v>16452187</v>
      </c>
      <c r="G16" s="2">
        <v>26197673</v>
      </c>
    </row>
    <row r="17" spans="1:7" ht="12.75">
      <c r="A17" t="s">
        <v>246</v>
      </c>
      <c r="C17">
        <v>63</v>
      </c>
      <c r="D17">
        <v>77</v>
      </c>
      <c r="E17">
        <v>94</v>
      </c>
      <c r="F17">
        <v>127</v>
      </c>
      <c r="G17">
        <v>131</v>
      </c>
    </row>
    <row r="18" spans="1:7" ht="12.75">
      <c r="A18" t="s">
        <v>247</v>
      </c>
      <c r="C18" s="1">
        <v>0.1194</v>
      </c>
      <c r="D18" s="1">
        <v>0.1247</v>
      </c>
      <c r="E18" s="1">
        <v>0.1189</v>
      </c>
      <c r="F18" s="1">
        <v>0.1383</v>
      </c>
      <c r="G18" s="1">
        <v>0.1423</v>
      </c>
    </row>
    <row r="19" spans="1:7" ht="12.75">
      <c r="A19" t="s">
        <v>248</v>
      </c>
      <c r="C19">
        <v>63</v>
      </c>
      <c r="D19">
        <v>77</v>
      </c>
      <c r="E19">
        <v>94</v>
      </c>
      <c r="F19">
        <v>127</v>
      </c>
      <c r="G19">
        <v>131</v>
      </c>
    </row>
    <row r="20" spans="1:7" ht="12.75">
      <c r="A20" t="s">
        <v>249</v>
      </c>
      <c r="C20" s="1">
        <v>0.1194</v>
      </c>
      <c r="D20" s="1">
        <v>0.1247</v>
      </c>
      <c r="E20" s="1">
        <v>0.1189</v>
      </c>
      <c r="F20" s="1">
        <v>0.1383</v>
      </c>
      <c r="G20" s="1">
        <v>0.1423</v>
      </c>
    </row>
    <row r="21" spans="1:7" ht="12.75">
      <c r="A21" t="s">
        <v>250</v>
      </c>
      <c r="C21" s="2">
        <v>8564</v>
      </c>
      <c r="D21" s="2">
        <v>48735</v>
      </c>
      <c r="E21" s="2">
        <v>88430</v>
      </c>
      <c r="F21" s="2">
        <v>134264</v>
      </c>
      <c r="G21" s="2">
        <v>245144</v>
      </c>
    </row>
    <row r="22" spans="1:7" ht="12.75">
      <c r="A22" t="s">
        <v>251</v>
      </c>
      <c r="C22" s="2">
        <v>8564</v>
      </c>
      <c r="D22" s="2">
        <v>48735</v>
      </c>
      <c r="E22" s="2">
        <v>88430</v>
      </c>
      <c r="F22" s="2">
        <v>134264</v>
      </c>
      <c r="G22" s="2">
        <v>245144</v>
      </c>
    </row>
    <row r="23" spans="1:7" ht="12.75">
      <c r="A23" t="s">
        <v>252</v>
      </c>
      <c r="B23" s="2">
        <v>410323</v>
      </c>
      <c r="C23" s="2">
        <v>736343</v>
      </c>
      <c r="D23" s="2">
        <v>1394825</v>
      </c>
      <c r="E23" s="2">
        <v>3613924</v>
      </c>
      <c r="F23" s="2">
        <v>8422634</v>
      </c>
      <c r="G23" s="2">
        <v>15626063</v>
      </c>
    </row>
    <row r="24" spans="1:7" ht="12.75">
      <c r="A24" t="s">
        <v>253</v>
      </c>
      <c r="C24">
        <v>86</v>
      </c>
      <c r="D24">
        <v>29</v>
      </c>
      <c r="E24">
        <v>41</v>
      </c>
      <c r="F24">
        <v>63</v>
      </c>
      <c r="G24">
        <v>64</v>
      </c>
    </row>
    <row r="25" spans="1:7" ht="12.75">
      <c r="A25" t="s">
        <v>254</v>
      </c>
      <c r="C25" s="1">
        <v>0.16</v>
      </c>
      <c r="D25" s="1">
        <v>0.05</v>
      </c>
      <c r="E25" s="1">
        <v>0.05</v>
      </c>
      <c r="F25" s="1">
        <v>0.07</v>
      </c>
      <c r="G25" s="1">
        <v>0.07</v>
      </c>
    </row>
    <row r="26" spans="1:7" ht="12.75">
      <c r="A26" t="s">
        <v>255</v>
      </c>
      <c r="C26">
        <v>86</v>
      </c>
      <c r="D26">
        <v>29</v>
      </c>
      <c r="E26">
        <v>41</v>
      </c>
      <c r="F26">
        <v>63</v>
      </c>
      <c r="G26">
        <v>64</v>
      </c>
    </row>
    <row r="27" spans="1:7" ht="12.75">
      <c r="A27" t="s">
        <v>256</v>
      </c>
      <c r="C27">
        <v>0</v>
      </c>
      <c r="D27">
        <v>0</v>
      </c>
      <c r="E27">
        <v>0</v>
      </c>
      <c r="F27">
        <v>0</v>
      </c>
      <c r="G27">
        <v>0</v>
      </c>
    </row>
    <row r="28" spans="1:7" ht="12.75">
      <c r="A28" t="s">
        <v>257</v>
      </c>
      <c r="B28" s="1">
        <v>0.073</v>
      </c>
      <c r="C28" s="1">
        <v>0.0893</v>
      </c>
      <c r="D28" s="1">
        <v>0.1187</v>
      </c>
      <c r="E28" s="1">
        <v>0.1076</v>
      </c>
      <c r="F28" s="1">
        <v>0.0786</v>
      </c>
      <c r="G28" s="1">
        <v>0.147</v>
      </c>
    </row>
    <row r="29" spans="1:7" ht="12.75">
      <c r="A29" t="s">
        <v>258</v>
      </c>
      <c r="B29" s="1">
        <v>0.1096</v>
      </c>
      <c r="C29" s="1">
        <v>0.1608</v>
      </c>
      <c r="D29" s="1">
        <v>0.2559</v>
      </c>
      <c r="E29" s="1">
        <v>0.3377</v>
      </c>
      <c r="F29" s="1">
        <v>0.3712</v>
      </c>
      <c r="G29" s="1">
        <v>0.7367</v>
      </c>
    </row>
    <row r="30" spans="1:7" ht="12.75">
      <c r="A30" t="s">
        <v>259</v>
      </c>
      <c r="B30" s="1">
        <v>1.2279</v>
      </c>
      <c r="C30" s="1">
        <v>1.2531</v>
      </c>
      <c r="D30" s="1">
        <v>1.4269</v>
      </c>
      <c r="E30" s="1">
        <v>1.3499</v>
      </c>
      <c r="F30" s="1">
        <v>1.2931</v>
      </c>
      <c r="G30" s="1">
        <v>1.3899</v>
      </c>
    </row>
    <row r="31" spans="1:7" ht="12.75">
      <c r="A31" t="s">
        <v>260</v>
      </c>
      <c r="B31" s="1">
        <v>0.3644</v>
      </c>
      <c r="C31" s="1">
        <v>0.4422</v>
      </c>
      <c r="D31" s="1">
        <v>0.3968</v>
      </c>
      <c r="E31" s="1">
        <v>0.4152</v>
      </c>
      <c r="F31" s="1">
        <v>0.347</v>
      </c>
      <c r="G31" s="1">
        <v>0.5239</v>
      </c>
    </row>
    <row r="32" spans="1:7" ht="12.75">
      <c r="A32" t="s">
        <v>261</v>
      </c>
      <c r="B32" s="1">
        <v>0.2004</v>
      </c>
      <c r="C32" s="1">
        <v>0.202</v>
      </c>
      <c r="D32" s="1">
        <v>0.2992</v>
      </c>
      <c r="E32" s="1">
        <v>0.2592</v>
      </c>
      <c r="F32" s="1">
        <v>0.2266</v>
      </c>
      <c r="G32" s="1">
        <v>0.2805</v>
      </c>
    </row>
    <row r="33" spans="1:7" ht="12.75">
      <c r="A33" t="s">
        <v>262</v>
      </c>
      <c r="B33" s="1">
        <v>0.522</v>
      </c>
      <c r="C33" s="1">
        <v>0.6509</v>
      </c>
      <c r="D33" s="1">
        <v>0.6103</v>
      </c>
      <c r="E33" s="1">
        <v>0.6219</v>
      </c>
      <c r="F33" s="1">
        <v>0.5502</v>
      </c>
      <c r="G33" s="1">
        <v>0.8277</v>
      </c>
    </row>
    <row r="34" spans="1:7" ht="12.75">
      <c r="A34" t="s">
        <v>263</v>
      </c>
      <c r="B34" s="1">
        <v>0.3347</v>
      </c>
      <c r="C34" s="1">
        <v>0.4355</v>
      </c>
      <c r="D34" s="1">
        <v>0.3663</v>
      </c>
      <c r="E34" s="1">
        <v>0.4984</v>
      </c>
      <c r="F34" s="1">
        <v>0.4711</v>
      </c>
      <c r="G34" s="1">
        <v>0.7344</v>
      </c>
    </row>
    <row r="35" spans="1:7" ht="12.75">
      <c r="A35" t="s">
        <v>264</v>
      </c>
      <c r="B35" s="1">
        <v>0.2968</v>
      </c>
      <c r="C35" s="1">
        <v>0.3529</v>
      </c>
      <c r="D35" s="1">
        <v>0.2781</v>
      </c>
      <c r="E35" s="1">
        <v>0.3076</v>
      </c>
      <c r="F35" s="1">
        <v>0.2684</v>
      </c>
      <c r="G35" s="1">
        <v>0.377</v>
      </c>
    </row>
    <row r="36" spans="1:7" ht="12.75">
      <c r="A36" t="s">
        <v>265</v>
      </c>
      <c r="B36" s="1">
        <v>0.0164</v>
      </c>
      <c r="C36" s="1">
        <v>0.0188</v>
      </c>
      <c r="D36" s="1">
        <v>0.0222</v>
      </c>
      <c r="E36" s="1">
        <v>0.0544</v>
      </c>
      <c r="F36" s="1">
        <v>0.0643</v>
      </c>
      <c r="G36" s="1">
        <v>0.0703</v>
      </c>
    </row>
    <row r="37" spans="1:7" ht="12.75">
      <c r="A37" t="s">
        <v>266</v>
      </c>
      <c r="B37" s="1">
        <v>0.0238</v>
      </c>
      <c r="C37" s="1">
        <v>0.0266</v>
      </c>
      <c r="D37" s="1">
        <v>0.0077</v>
      </c>
      <c r="E37" s="1">
        <v>0.0107</v>
      </c>
      <c r="F37" s="1">
        <v>0.0119</v>
      </c>
      <c r="G37" s="1">
        <v>0.0086</v>
      </c>
    </row>
    <row r="38" spans="1:7" ht="12.75">
      <c r="A38" t="s">
        <v>267</v>
      </c>
      <c r="B38" s="1">
        <v>0.2566</v>
      </c>
      <c r="C38" s="1">
        <v>0.3075</v>
      </c>
      <c r="D38" s="1">
        <v>0.2481</v>
      </c>
      <c r="E38" s="1">
        <v>0.2424</v>
      </c>
      <c r="F38" s="1">
        <v>0.1921</v>
      </c>
      <c r="G38" s="1">
        <v>0.2981</v>
      </c>
    </row>
    <row r="39" spans="1:7" ht="12.75">
      <c r="A39" t="s">
        <v>268</v>
      </c>
      <c r="B39" s="1">
        <v>0.1322</v>
      </c>
      <c r="C39" s="1">
        <v>0.1447</v>
      </c>
      <c r="D39" s="1">
        <v>0.1132</v>
      </c>
      <c r="E39" s="1">
        <v>0.1212</v>
      </c>
      <c r="F39" s="1">
        <v>0.1068</v>
      </c>
      <c r="G39" s="1">
        <v>0.1759</v>
      </c>
    </row>
    <row r="40" spans="1:7" ht="12.75">
      <c r="A40" t="s">
        <v>269</v>
      </c>
      <c r="B40" s="1">
        <v>0.1245</v>
      </c>
      <c r="C40" s="1">
        <v>0.1628</v>
      </c>
      <c r="D40" s="1">
        <v>0.135</v>
      </c>
      <c r="E40" s="1">
        <v>0.1213</v>
      </c>
      <c r="F40" s="1">
        <v>0.0853</v>
      </c>
      <c r="G40" s="1">
        <v>0.1223</v>
      </c>
    </row>
    <row r="41" spans="1:7" ht="12.75">
      <c r="A41" t="s">
        <v>270</v>
      </c>
      <c r="B41" s="1">
        <v>0.39</v>
      </c>
      <c r="C41" s="1">
        <v>0.4581</v>
      </c>
      <c r="D41" s="1">
        <v>0.3822</v>
      </c>
      <c r="E41" s="1">
        <v>0.3661</v>
      </c>
      <c r="F41" s="1">
        <v>0.3085</v>
      </c>
      <c r="G41" s="1">
        <v>0.4692</v>
      </c>
    </row>
    <row r="42" spans="1:7" ht="12.75">
      <c r="A42" t="s">
        <v>271</v>
      </c>
      <c r="B42" s="1">
        <v>0.2008</v>
      </c>
      <c r="C42" s="1">
        <v>0.2156</v>
      </c>
      <c r="D42" s="1">
        <v>0.1743</v>
      </c>
      <c r="E42" s="1">
        <v>0.183</v>
      </c>
      <c r="F42" s="1">
        <v>0.1716</v>
      </c>
      <c r="G42" s="1">
        <v>0.2768</v>
      </c>
    </row>
    <row r="43" spans="1:7" ht="12.75">
      <c r="A43" t="s">
        <v>272</v>
      </c>
      <c r="B43">
        <v>4.32</v>
      </c>
      <c r="C43">
        <v>3.27</v>
      </c>
      <c r="D43">
        <v>2.78</v>
      </c>
      <c r="E43">
        <v>3.28</v>
      </c>
      <c r="F43">
        <v>2.99</v>
      </c>
      <c r="G43">
        <v>4.83</v>
      </c>
    </row>
    <row r="44" spans="1:7" ht="12.75">
      <c r="A44" t="s">
        <v>273</v>
      </c>
      <c r="D44">
        <v>27</v>
      </c>
      <c r="E44">
        <v>32</v>
      </c>
      <c r="F44">
        <v>35</v>
      </c>
      <c r="G44">
        <v>61</v>
      </c>
    </row>
    <row r="45" spans="1:7" ht="12.75">
      <c r="A45" t="s">
        <v>274</v>
      </c>
      <c r="D45">
        <v>27</v>
      </c>
      <c r="E45">
        <v>32</v>
      </c>
      <c r="F45">
        <v>35</v>
      </c>
      <c r="G45">
        <v>61</v>
      </c>
    </row>
    <row r="46" ht="12.75">
      <c r="A46" t="s">
        <v>275</v>
      </c>
    </row>
    <row r="47" spans="1:7" ht="12.75">
      <c r="A47" t="s">
        <v>276</v>
      </c>
      <c r="B47" s="1">
        <v>0</v>
      </c>
      <c r="C47" s="1">
        <v>0.01</v>
      </c>
      <c r="D47" s="1">
        <v>0.0108</v>
      </c>
      <c r="E47" s="1">
        <v>0.0082</v>
      </c>
      <c r="F47" s="1">
        <v>0.0185</v>
      </c>
      <c r="G47" s="1">
        <v>0.0133</v>
      </c>
    </row>
    <row r="48" spans="1:7" ht="12.75">
      <c r="A48" t="s">
        <v>277</v>
      </c>
      <c r="B48" s="1">
        <v>0</v>
      </c>
      <c r="C48" s="1">
        <v>0.01</v>
      </c>
      <c r="D48" s="1">
        <v>0.0087</v>
      </c>
      <c r="E48" s="1">
        <v>0.0059</v>
      </c>
      <c r="F48" s="1">
        <v>0.0036</v>
      </c>
      <c r="G48" s="1">
        <v>0.0065</v>
      </c>
    </row>
    <row r="49" spans="1:7" ht="12.75">
      <c r="A49" t="s">
        <v>278</v>
      </c>
      <c r="C49" s="1">
        <v>0.0355</v>
      </c>
      <c r="D49" s="1">
        <v>0.0015</v>
      </c>
      <c r="E49" s="1">
        <v>0.0003</v>
      </c>
      <c r="F49" s="1">
        <v>0.0069</v>
      </c>
      <c r="G49" s="1">
        <v>0.0026</v>
      </c>
    </row>
    <row r="50" spans="1:7" ht="12.75">
      <c r="A50" t="s">
        <v>279</v>
      </c>
      <c r="B50" s="1">
        <v>0</v>
      </c>
      <c r="C50" s="1">
        <v>0.0331</v>
      </c>
      <c r="D50" s="1">
        <v>0.0009</v>
      </c>
      <c r="E50" s="1">
        <v>0.0003</v>
      </c>
      <c r="F50" s="1">
        <v>0.0069</v>
      </c>
      <c r="G50" s="1">
        <v>0.0024</v>
      </c>
    </row>
    <row r="51" spans="1:7" ht="12.75">
      <c r="A51" t="s">
        <v>280</v>
      </c>
      <c r="C51" s="1">
        <v>1.9999</v>
      </c>
      <c r="D51" s="1">
        <v>1.8575</v>
      </c>
      <c r="E51" s="1">
        <v>2.4444</v>
      </c>
      <c r="F51" s="1">
        <v>0.2429</v>
      </c>
      <c r="G51" s="1">
        <v>1.4115</v>
      </c>
    </row>
    <row r="52" spans="1:7" ht="12.75">
      <c r="A52" t="s">
        <v>281</v>
      </c>
      <c r="B52" s="1">
        <v>0.0904</v>
      </c>
      <c r="C52" s="1">
        <v>0.0648</v>
      </c>
      <c r="D52" s="1">
        <v>0.2231</v>
      </c>
      <c r="E52" s="1">
        <v>0.0823</v>
      </c>
      <c r="F52" s="1">
        <v>0.1508</v>
      </c>
      <c r="G52" s="1">
        <v>0.2259</v>
      </c>
    </row>
    <row r="53" spans="1:7" ht="12.75">
      <c r="A53" t="s">
        <v>282</v>
      </c>
      <c r="B53" s="2">
        <v>171806</v>
      </c>
      <c r="C53" s="2">
        <v>180125</v>
      </c>
      <c r="D53" s="2">
        <v>1189553</v>
      </c>
      <c r="E53" s="2">
        <v>962251</v>
      </c>
      <c r="F53" s="2">
        <v>4132922</v>
      </c>
      <c r="G53" s="2">
        <v>8973147</v>
      </c>
    </row>
    <row r="54" spans="1:7" ht="12.75">
      <c r="A54" t="s">
        <v>283</v>
      </c>
      <c r="B54" s="2">
        <v>65120</v>
      </c>
      <c r="C54" s="2">
        <v>194265</v>
      </c>
      <c r="D54" s="2">
        <v>527376</v>
      </c>
      <c r="E54" s="2">
        <v>993133</v>
      </c>
      <c r="F54" s="2">
        <v>2555880</v>
      </c>
      <c r="G54" s="2">
        <v>2343721</v>
      </c>
    </row>
    <row r="55" spans="1:2" ht="12.75">
      <c r="A55" t="s">
        <v>284</v>
      </c>
      <c r="B55" s="2">
        <v>159805</v>
      </c>
    </row>
    <row r="56" ht="12.75">
      <c r="A56" t="s">
        <v>285</v>
      </c>
    </row>
    <row r="57" spans="1:6" ht="12.75">
      <c r="A57" t="s">
        <v>286</v>
      </c>
      <c r="B57" s="2">
        <v>159805</v>
      </c>
      <c r="C57" s="2">
        <v>190482</v>
      </c>
      <c r="D57" s="2">
        <v>149054</v>
      </c>
      <c r="E57" s="2">
        <v>1760933</v>
      </c>
      <c r="F57" s="2">
        <v>3553739</v>
      </c>
    </row>
    <row r="58" spans="1:7" ht="12.75">
      <c r="A58" t="s">
        <v>287</v>
      </c>
      <c r="B58" s="2">
        <v>1229726</v>
      </c>
      <c r="C58" s="2">
        <v>1848266</v>
      </c>
      <c r="D58" s="2">
        <v>3312288</v>
      </c>
      <c r="E58" s="2">
        <v>7733722</v>
      </c>
      <c r="F58" s="2">
        <v>16123144</v>
      </c>
      <c r="G58" s="2">
        <v>25706215</v>
      </c>
    </row>
    <row r="59" spans="1:7" ht="12.75">
      <c r="A59" t="s">
        <v>288</v>
      </c>
      <c r="B59" s="2">
        <v>25096</v>
      </c>
      <c r="C59" s="2">
        <v>37720</v>
      </c>
      <c r="D59" s="2">
        <v>67598</v>
      </c>
      <c r="E59" s="2">
        <v>157831</v>
      </c>
      <c r="F59" s="2">
        <v>73895</v>
      </c>
      <c r="G59" s="2">
        <v>491458</v>
      </c>
    </row>
    <row r="60" ht="12.75">
      <c r="A60" t="s">
        <v>289</v>
      </c>
    </row>
    <row r="61" ht="12.75">
      <c r="A61" t="s">
        <v>290</v>
      </c>
    </row>
    <row r="62" ht="12.75">
      <c r="A62" t="s">
        <v>291</v>
      </c>
    </row>
    <row r="63" spans="1:7" ht="12.75">
      <c r="A63" t="s">
        <v>292</v>
      </c>
      <c r="G63" s="2">
        <v>136561</v>
      </c>
    </row>
    <row r="64" spans="1:7" ht="12.75">
      <c r="A64" t="s">
        <v>293</v>
      </c>
      <c r="G64" s="2">
        <v>9643</v>
      </c>
    </row>
    <row r="65" ht="12.75">
      <c r="A65" t="s">
        <v>294</v>
      </c>
    </row>
    <row r="66" spans="1:7" ht="12.75">
      <c r="A66" t="s">
        <v>295</v>
      </c>
      <c r="B66" s="2">
        <v>274349</v>
      </c>
      <c r="C66" s="2">
        <v>365292</v>
      </c>
      <c r="D66" s="2">
        <v>154637</v>
      </c>
      <c r="E66" s="2">
        <v>238433</v>
      </c>
      <c r="F66" s="2">
        <v>1035321</v>
      </c>
      <c r="G66" s="2">
        <v>2134261</v>
      </c>
    </row>
    <row r="67" spans="1:7" ht="12.75">
      <c r="A67" t="s">
        <v>296</v>
      </c>
      <c r="B67" s="2">
        <v>1900806</v>
      </c>
      <c r="C67" s="2">
        <v>2778429</v>
      </c>
      <c r="D67" s="2">
        <v>5332909</v>
      </c>
      <c r="E67" s="2">
        <v>11688472</v>
      </c>
      <c r="F67" s="2">
        <v>27401005</v>
      </c>
      <c r="G67" s="2">
        <v>39717151</v>
      </c>
    </row>
    <row r="68" spans="1:7" ht="12.75">
      <c r="A68" t="s">
        <v>297</v>
      </c>
      <c r="B68" s="2">
        <v>823817</v>
      </c>
      <c r="C68" s="2">
        <v>1256377</v>
      </c>
      <c r="D68" s="2">
        <v>3092566</v>
      </c>
      <c r="E68" s="2">
        <v>8503447</v>
      </c>
      <c r="F68" s="2">
        <v>22304829</v>
      </c>
      <c r="G68" s="2">
        <v>31423122</v>
      </c>
    </row>
    <row r="69" spans="1:7" ht="12.75">
      <c r="A69" t="s">
        <v>298</v>
      </c>
      <c r="B69" s="2">
        <v>374596</v>
      </c>
      <c r="C69" s="2">
        <v>415316</v>
      </c>
      <c r="D69" s="2">
        <v>1521492</v>
      </c>
      <c r="E69" s="2">
        <v>4581500</v>
      </c>
      <c r="F69" s="2">
        <v>13043933</v>
      </c>
      <c r="G69" s="2">
        <v>15336221</v>
      </c>
    </row>
    <row r="70" ht="12.75">
      <c r="A70" t="s">
        <v>299</v>
      </c>
    </row>
    <row r="71" ht="12.75">
      <c r="A71" t="s">
        <v>300</v>
      </c>
    </row>
    <row r="72" spans="1:7" ht="12.75">
      <c r="A72" t="s">
        <v>301</v>
      </c>
      <c r="B72" s="2">
        <v>38897</v>
      </c>
      <c r="C72" s="2">
        <v>104718</v>
      </c>
      <c r="D72" s="2">
        <v>176249</v>
      </c>
      <c r="E72" s="2">
        <v>308023</v>
      </c>
      <c r="G72" s="2">
        <v>460838</v>
      </c>
    </row>
    <row r="73" ht="12.75">
      <c r="A73" t="s">
        <v>302</v>
      </c>
    </row>
    <row r="74" ht="12.75">
      <c r="A74" t="s">
        <v>303</v>
      </c>
    </row>
    <row r="75" ht="12.75">
      <c r="A75" t="s">
        <v>304</v>
      </c>
    </row>
    <row r="76" ht="12.75">
      <c r="A76" t="s">
        <v>305</v>
      </c>
    </row>
    <row r="77" spans="1:7" ht="12.75">
      <c r="A77" t="s">
        <v>306</v>
      </c>
      <c r="B77" s="2">
        <v>1076990</v>
      </c>
      <c r="C77" s="2">
        <v>1522052</v>
      </c>
      <c r="D77" s="2">
        <v>2240343</v>
      </c>
      <c r="E77" s="2">
        <v>3185025</v>
      </c>
      <c r="F77" s="2">
        <v>5096176</v>
      </c>
      <c r="G77" s="2">
        <v>8294029</v>
      </c>
    </row>
    <row r="78" spans="1:6" ht="12.75">
      <c r="A78" t="s">
        <v>307</v>
      </c>
      <c r="B78">
        <v>0</v>
      </c>
      <c r="C78">
        <v>0</v>
      </c>
      <c r="D78">
        <v>0</v>
      </c>
      <c r="E78">
        <v>0</v>
      </c>
      <c r="F78">
        <v>0</v>
      </c>
    </row>
    <row r="79" spans="1:7" ht="12.75">
      <c r="A79" t="s">
        <v>308</v>
      </c>
      <c r="B79" s="2">
        <v>110176</v>
      </c>
      <c r="C79" s="2">
        <v>303705</v>
      </c>
      <c r="D79" s="2">
        <v>789877</v>
      </c>
      <c r="E79" s="2">
        <v>1714712</v>
      </c>
      <c r="F79" s="2">
        <v>3496247</v>
      </c>
      <c r="G79" s="2">
        <v>7351489</v>
      </c>
    </row>
    <row r="80" ht="12.75">
      <c r="A80" t="s">
        <v>309</v>
      </c>
    </row>
    <row r="81" ht="12.75">
      <c r="A81" t="s">
        <v>310</v>
      </c>
    </row>
    <row r="82" spans="1:7" ht="12.75">
      <c r="A82" t="s">
        <v>311</v>
      </c>
      <c r="B82" s="2">
        <v>966813</v>
      </c>
      <c r="C82" s="2">
        <v>1218347</v>
      </c>
      <c r="D82" s="2">
        <v>1450465</v>
      </c>
      <c r="E82" s="2">
        <v>1470313</v>
      </c>
      <c r="F82" s="2">
        <v>1599929</v>
      </c>
      <c r="G82" s="2">
        <v>942540</v>
      </c>
    </row>
    <row r="83" spans="1:6" ht="12.75">
      <c r="A83" t="s">
        <v>312</v>
      </c>
      <c r="C83">
        <v>0</v>
      </c>
      <c r="D83">
        <v>0</v>
      </c>
      <c r="E83">
        <v>0</v>
      </c>
      <c r="F83">
        <v>0</v>
      </c>
    </row>
    <row r="84" spans="1:6" ht="12.75">
      <c r="A84" t="s">
        <v>313</v>
      </c>
      <c r="B84">
        <v>0</v>
      </c>
      <c r="C84">
        <v>0</v>
      </c>
      <c r="D84">
        <v>0</v>
      </c>
      <c r="E84">
        <v>0</v>
      </c>
      <c r="F84">
        <v>0</v>
      </c>
    </row>
    <row r="85" spans="1:7" ht="12.75">
      <c r="A85" t="s">
        <v>314</v>
      </c>
      <c r="B85" s="2">
        <v>587806</v>
      </c>
      <c r="C85" s="2">
        <v>1034546</v>
      </c>
      <c r="D85" s="2">
        <v>1609332</v>
      </c>
      <c r="E85" s="2">
        <v>3533454</v>
      </c>
      <c r="F85" s="2">
        <v>6781979</v>
      </c>
      <c r="G85" s="2">
        <v>17583049</v>
      </c>
    </row>
    <row r="86" spans="1:7" ht="12.75">
      <c r="A86" t="s">
        <v>315</v>
      </c>
      <c r="B86" s="2">
        <v>554099</v>
      </c>
      <c r="C86" s="2">
        <v>1024191</v>
      </c>
      <c r="D86" s="2">
        <v>1607700</v>
      </c>
      <c r="E86" s="2">
        <v>3516909</v>
      </c>
      <c r="F86" s="2">
        <v>6747179</v>
      </c>
      <c r="G86" s="2">
        <v>17714981</v>
      </c>
    </row>
    <row r="87" spans="1:7" ht="12.75">
      <c r="A87" t="s">
        <v>316</v>
      </c>
      <c r="B87" s="2">
        <v>502021</v>
      </c>
      <c r="C87" s="2">
        <v>963574</v>
      </c>
      <c r="D87" s="2">
        <v>1484140</v>
      </c>
      <c r="E87" s="2">
        <v>3087162</v>
      </c>
      <c r="F87" s="2">
        <v>6079707</v>
      </c>
      <c r="G87" s="2">
        <v>15626270</v>
      </c>
    </row>
    <row r="88" spans="1:7" ht="12.75">
      <c r="A88" t="s">
        <v>317</v>
      </c>
      <c r="B88" s="2">
        <v>502021</v>
      </c>
      <c r="C88" s="2">
        <v>961528</v>
      </c>
      <c r="D88" s="2">
        <v>1483325</v>
      </c>
      <c r="E88" s="2">
        <v>3075090</v>
      </c>
      <c r="F88" s="2">
        <v>6029447</v>
      </c>
      <c r="G88" s="2">
        <v>15561173</v>
      </c>
    </row>
    <row r="89" spans="1:7" ht="12.75">
      <c r="A89" t="s">
        <v>318</v>
      </c>
      <c r="B89" s="2">
        <v>1968</v>
      </c>
      <c r="C89" s="2">
        <v>2046</v>
      </c>
      <c r="D89">
        <v>815</v>
      </c>
      <c r="E89" s="2">
        <v>12072</v>
      </c>
      <c r="F89" s="2">
        <v>50260</v>
      </c>
      <c r="G89" s="2">
        <v>64630</v>
      </c>
    </row>
    <row r="90" spans="1:7" ht="12.75">
      <c r="A90" t="s">
        <v>319</v>
      </c>
      <c r="G90">
        <v>468</v>
      </c>
    </row>
    <row r="91" spans="1:7" ht="12.75">
      <c r="A91" t="s">
        <v>320</v>
      </c>
      <c r="B91" s="2">
        <v>52079</v>
      </c>
      <c r="C91" s="2">
        <v>60617</v>
      </c>
      <c r="D91" s="2">
        <v>123560</v>
      </c>
      <c r="E91" s="2">
        <v>429747</v>
      </c>
      <c r="F91" s="2">
        <v>667472</v>
      </c>
      <c r="G91" s="2">
        <v>2088712</v>
      </c>
    </row>
    <row r="92" spans="1:7" ht="12.75">
      <c r="A92" t="s">
        <v>321</v>
      </c>
      <c r="B92" s="2">
        <v>52079</v>
      </c>
      <c r="C92" s="2">
        <v>60617</v>
      </c>
      <c r="D92" s="2">
        <v>123560</v>
      </c>
      <c r="E92" s="2">
        <v>429747</v>
      </c>
      <c r="F92" s="2">
        <v>667472</v>
      </c>
      <c r="G92" s="2">
        <v>2088712</v>
      </c>
    </row>
    <row r="93" ht="12.75">
      <c r="A93" t="s">
        <v>322</v>
      </c>
    </row>
    <row r="94" ht="12.75">
      <c r="A94" t="s">
        <v>323</v>
      </c>
    </row>
    <row r="95" ht="12.75">
      <c r="A95" t="s">
        <v>324</v>
      </c>
    </row>
    <row r="96" spans="1:7" ht="12.75">
      <c r="A96" t="s">
        <v>325</v>
      </c>
      <c r="B96" s="2">
        <v>31739</v>
      </c>
      <c r="C96" s="2">
        <v>10354</v>
      </c>
      <c r="D96" s="2">
        <v>1632</v>
      </c>
      <c r="E96" s="2">
        <v>16546</v>
      </c>
      <c r="F96" s="2">
        <v>34800</v>
      </c>
      <c r="G96" s="2">
        <v>277649</v>
      </c>
    </row>
    <row r="97" spans="1:7" ht="12.75">
      <c r="A97" t="s">
        <v>326</v>
      </c>
      <c r="G97" s="2">
        <v>-411812</v>
      </c>
    </row>
    <row r="98" spans="1:7" ht="12.75">
      <c r="A98" t="s">
        <v>327</v>
      </c>
      <c r="G98" s="2">
        <v>2231</v>
      </c>
    </row>
    <row r="99" ht="12.75">
      <c r="A99" t="s">
        <v>328</v>
      </c>
    </row>
    <row r="100" ht="12.75">
      <c r="A100" t="s">
        <v>329</v>
      </c>
    </row>
    <row r="101" ht="12.75">
      <c r="A101" t="s">
        <v>330</v>
      </c>
    </row>
    <row r="102" ht="12.75">
      <c r="A102" t="s">
        <v>331</v>
      </c>
    </row>
    <row r="103" ht="12.75">
      <c r="A103" t="s">
        <v>332</v>
      </c>
    </row>
    <row r="104" ht="12.75">
      <c r="A104" t="s">
        <v>333</v>
      </c>
    </row>
    <row r="105" ht="12.75">
      <c r="A105" t="s">
        <v>334</v>
      </c>
    </row>
    <row r="106" spans="1:7" ht="12.75">
      <c r="A106" t="s">
        <v>335</v>
      </c>
      <c r="B106" s="2">
        <v>26426</v>
      </c>
      <c r="C106" s="2">
        <v>43920</v>
      </c>
      <c r="D106" s="2">
        <v>90173</v>
      </c>
      <c r="E106" s="2">
        <v>463099</v>
      </c>
      <c r="F106" s="2">
        <v>1256941</v>
      </c>
      <c r="G106" s="2">
        <v>2358020</v>
      </c>
    </row>
    <row r="107" spans="1:7" ht="12.75">
      <c r="A107" t="s">
        <v>336</v>
      </c>
      <c r="B107" s="2">
        <v>26426</v>
      </c>
      <c r="C107" s="2">
        <v>29297</v>
      </c>
      <c r="D107" s="2">
        <v>90173</v>
      </c>
      <c r="E107" s="2">
        <v>324727</v>
      </c>
      <c r="F107" s="2">
        <v>887511</v>
      </c>
      <c r="G107" s="2">
        <v>2358020</v>
      </c>
    </row>
    <row r="108" spans="1:7" ht="12.75">
      <c r="A108" t="s">
        <v>337</v>
      </c>
      <c r="B108" s="2">
        <v>8694</v>
      </c>
      <c r="G108" s="2">
        <v>2358020</v>
      </c>
    </row>
    <row r="109" spans="1:7" ht="12.75">
      <c r="A109" t="s">
        <v>338</v>
      </c>
      <c r="B109" s="2">
        <v>8694</v>
      </c>
      <c r="G109" s="2">
        <v>1816166</v>
      </c>
    </row>
    <row r="110" spans="1:7" ht="12.75">
      <c r="A110" t="s">
        <v>339</v>
      </c>
      <c r="G110" s="2">
        <v>541854</v>
      </c>
    </row>
    <row r="111" ht="12.75">
      <c r="A111" t="s">
        <v>340</v>
      </c>
    </row>
    <row r="112" spans="1:2" ht="12.75">
      <c r="A112" t="s">
        <v>341</v>
      </c>
      <c r="B112" s="2">
        <v>17732</v>
      </c>
    </row>
    <row r="113" spans="1:2" ht="12.75">
      <c r="A113" t="s">
        <v>342</v>
      </c>
      <c r="B113" s="2">
        <v>7764</v>
      </c>
    </row>
    <row r="114" spans="1:2" ht="12.75">
      <c r="A114" t="s">
        <v>343</v>
      </c>
      <c r="B114">
        <v>930</v>
      </c>
    </row>
    <row r="115" spans="1:2" ht="12.75">
      <c r="A115" t="s">
        <v>344</v>
      </c>
      <c r="B115" s="2">
        <v>9037</v>
      </c>
    </row>
    <row r="116" spans="1:6" ht="12.75">
      <c r="A116" t="s">
        <v>345</v>
      </c>
      <c r="B116" s="2">
        <v>9037</v>
      </c>
      <c r="C116" s="2">
        <v>14622</v>
      </c>
      <c r="D116">
        <v>0</v>
      </c>
      <c r="E116" s="2">
        <v>138372</v>
      </c>
      <c r="F116" s="2">
        <v>369429</v>
      </c>
    </row>
    <row r="117" spans="1:7" ht="12.75">
      <c r="A117" t="s">
        <v>346</v>
      </c>
      <c r="B117" s="2">
        <v>38333</v>
      </c>
      <c r="C117" s="2">
        <v>62241</v>
      </c>
      <c r="D117" s="2">
        <v>31340</v>
      </c>
      <c r="E117" s="2">
        <v>91167</v>
      </c>
      <c r="F117" s="2">
        <v>232718</v>
      </c>
      <c r="G117" s="2">
        <v>287007</v>
      </c>
    </row>
    <row r="118" spans="1:7" ht="12.75">
      <c r="A118" t="s">
        <v>347</v>
      </c>
      <c r="B118" s="2">
        <v>38333</v>
      </c>
      <c r="C118" s="2">
        <v>66000</v>
      </c>
      <c r="D118" s="2">
        <v>32906</v>
      </c>
      <c r="E118" s="2">
        <v>91244</v>
      </c>
      <c r="F118" s="2">
        <v>232736</v>
      </c>
      <c r="G118" s="2">
        <v>289548</v>
      </c>
    </row>
    <row r="119" spans="1:7" ht="12.75">
      <c r="A119" t="s">
        <v>348</v>
      </c>
      <c r="B119">
        <v>0</v>
      </c>
      <c r="C119" s="2">
        <v>3759</v>
      </c>
      <c r="D119" s="2">
        <v>1566</v>
      </c>
      <c r="E119">
        <v>78</v>
      </c>
      <c r="F119">
        <v>18</v>
      </c>
      <c r="G119" s="2">
        <v>2541</v>
      </c>
    </row>
    <row r="120" spans="1:7" ht="12.75">
      <c r="A120" t="s">
        <v>349</v>
      </c>
      <c r="B120" s="2">
        <v>413955</v>
      </c>
      <c r="C120" s="2">
        <v>719406</v>
      </c>
      <c r="D120" s="2">
        <v>1006362</v>
      </c>
      <c r="E120" s="2">
        <v>2063247</v>
      </c>
      <c r="F120" s="2">
        <v>3755189</v>
      </c>
      <c r="G120" s="2">
        <v>10005519</v>
      </c>
    </row>
    <row r="121" spans="1:7" ht="12.75">
      <c r="A121" t="s">
        <v>350</v>
      </c>
      <c r="B121" s="2">
        <v>213185</v>
      </c>
      <c r="C121" s="2">
        <v>338541</v>
      </c>
      <c r="D121" s="2">
        <v>458927</v>
      </c>
      <c r="E121" s="2">
        <v>1031174</v>
      </c>
      <c r="F121" s="2">
        <v>2088145</v>
      </c>
      <c r="G121" s="2">
        <v>5902827</v>
      </c>
    </row>
    <row r="122" spans="1:7" ht="12.75">
      <c r="A122" t="s">
        <v>351</v>
      </c>
      <c r="B122" s="2">
        <v>27263</v>
      </c>
      <c r="C122" s="2">
        <v>46348</v>
      </c>
      <c r="D122" s="2">
        <v>72518</v>
      </c>
      <c r="E122" s="2">
        <v>93539</v>
      </c>
      <c r="F122" s="2">
        <v>171026</v>
      </c>
      <c r="G122" s="2">
        <v>405873</v>
      </c>
    </row>
    <row r="123" spans="1:7" ht="12.75">
      <c r="A123" t="s">
        <v>352</v>
      </c>
      <c r="B123" s="2">
        <v>173507</v>
      </c>
      <c r="C123" s="2">
        <v>334517</v>
      </c>
      <c r="D123" s="2">
        <v>474917</v>
      </c>
      <c r="E123" s="2">
        <v>938533</v>
      </c>
      <c r="F123" s="2">
        <v>1496017</v>
      </c>
      <c r="G123" s="2">
        <v>3696818</v>
      </c>
    </row>
    <row r="124" spans="1:7" ht="12.75">
      <c r="A124" t="s">
        <v>353</v>
      </c>
      <c r="B124" s="2">
        <v>117788</v>
      </c>
      <c r="C124" s="2">
        <v>208978</v>
      </c>
      <c r="D124" s="2">
        <v>481458</v>
      </c>
      <c r="E124" s="2">
        <v>915942</v>
      </c>
      <c r="F124" s="2">
        <v>1537131</v>
      </c>
      <c r="G124" s="2">
        <v>4932503</v>
      </c>
    </row>
    <row r="125" spans="1:6" ht="12.75">
      <c r="A125" t="s">
        <v>354</v>
      </c>
      <c r="B125">
        <v>0</v>
      </c>
      <c r="C125">
        <v>0</v>
      </c>
      <c r="D125">
        <v>0</v>
      </c>
      <c r="E125" s="2">
        <v>1590</v>
      </c>
      <c r="F125">
        <v>0</v>
      </c>
    </row>
    <row r="126" spans="1:7" ht="12.75">
      <c r="A126" t="s">
        <v>355</v>
      </c>
      <c r="B126" s="2">
        <v>117788</v>
      </c>
      <c r="C126" s="2">
        <v>208978</v>
      </c>
      <c r="D126" s="2">
        <v>481458</v>
      </c>
      <c r="E126" s="2">
        <v>917532</v>
      </c>
      <c r="F126" s="2">
        <v>1537131</v>
      </c>
      <c r="G126" s="2">
        <v>4932503</v>
      </c>
    </row>
    <row r="127" spans="1:6" ht="12.75">
      <c r="A127" t="s">
        <v>356</v>
      </c>
      <c r="B127">
        <v>0</v>
      </c>
      <c r="C127">
        <v>0</v>
      </c>
      <c r="D127">
        <v>0</v>
      </c>
      <c r="E127">
        <v>0</v>
      </c>
      <c r="F127">
        <v>0</v>
      </c>
    </row>
    <row r="128" spans="1:7" ht="12.75">
      <c r="A128" t="s">
        <v>357</v>
      </c>
      <c r="B128" s="2">
        <v>117788</v>
      </c>
      <c r="C128" s="2">
        <v>208978</v>
      </c>
      <c r="D128" s="2">
        <v>481458</v>
      </c>
      <c r="E128" s="2">
        <v>917532</v>
      </c>
      <c r="F128" s="2">
        <v>1537131</v>
      </c>
      <c r="G128" s="2">
        <v>4932503</v>
      </c>
    </row>
    <row r="129" spans="1:6" ht="12.75">
      <c r="A129" t="s">
        <v>358</v>
      </c>
      <c r="B129" s="2">
        <v>5582</v>
      </c>
      <c r="C129" s="2">
        <v>138348</v>
      </c>
      <c r="D129" s="2">
        <v>462095</v>
      </c>
      <c r="E129">
        <v>0</v>
      </c>
      <c r="F129">
        <v>0</v>
      </c>
    </row>
    <row r="130" spans="1:7" ht="12.75">
      <c r="A130" t="s">
        <v>359</v>
      </c>
      <c r="B130" s="2">
        <v>123370</v>
      </c>
      <c r="C130" s="2">
        <v>347326</v>
      </c>
      <c r="D130" s="2">
        <v>943552</v>
      </c>
      <c r="E130" s="2">
        <v>917532</v>
      </c>
      <c r="F130" s="2">
        <v>1537131</v>
      </c>
      <c r="G130" s="2">
        <v>4932503</v>
      </c>
    </row>
    <row r="131" spans="1:7" ht="12.75">
      <c r="A131" t="s">
        <v>360</v>
      </c>
      <c r="B131" s="2">
        <v>38334</v>
      </c>
      <c r="G131" s="2">
        <v>289540</v>
      </c>
    </row>
    <row r="132" ht="12.75">
      <c r="A132" t="s">
        <v>361</v>
      </c>
    </row>
    <row r="133" spans="1:7" ht="12.75">
      <c r="A133" t="s">
        <v>362</v>
      </c>
      <c r="G133" s="2">
        <v>289540</v>
      </c>
    </row>
    <row r="134" ht="12.75">
      <c r="A134" t="s">
        <v>363</v>
      </c>
    </row>
    <row r="135" spans="1:7" ht="12.75">
      <c r="A135" t="s">
        <v>364</v>
      </c>
      <c r="C135" s="2">
        <v>55686</v>
      </c>
      <c r="D135" s="2">
        <v>3835</v>
      </c>
      <c r="E135" s="2">
        <v>1776</v>
      </c>
      <c r="F135" s="2">
        <v>84431</v>
      </c>
      <c r="G135" s="2">
        <v>54602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5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2003</v>
      </c>
      <c r="C1">
        <v>2004</v>
      </c>
      <c r="D1">
        <v>2005</v>
      </c>
      <c r="E1">
        <v>2006</v>
      </c>
      <c r="F1">
        <v>2007</v>
      </c>
      <c r="G1">
        <v>2008</v>
      </c>
    </row>
    <row r="2" spans="1:7" ht="12.75">
      <c r="A2" t="s">
        <v>231</v>
      </c>
      <c r="B2" s="3">
        <v>40099</v>
      </c>
      <c r="C2" s="3">
        <v>37987</v>
      </c>
      <c r="D2" s="3">
        <v>38353</v>
      </c>
      <c r="E2" s="3">
        <v>38718</v>
      </c>
      <c r="F2" s="3">
        <v>39083</v>
      </c>
      <c r="G2" s="3">
        <v>39448</v>
      </c>
    </row>
    <row r="3" spans="1:7" ht="12.75">
      <c r="A3" t="s">
        <v>232</v>
      </c>
      <c r="B3" s="3">
        <v>37986</v>
      </c>
      <c r="C3" s="3">
        <v>38352</v>
      </c>
      <c r="D3" s="3">
        <v>38717</v>
      </c>
      <c r="E3" s="3">
        <v>39082</v>
      </c>
      <c r="F3" s="3">
        <v>39447</v>
      </c>
      <c r="G3" s="3">
        <v>39813</v>
      </c>
    </row>
    <row r="4" spans="2:7" ht="12.75">
      <c r="B4" t="s">
        <v>233</v>
      </c>
      <c r="C4" t="s">
        <v>233</v>
      </c>
      <c r="D4" t="s">
        <v>233</v>
      </c>
      <c r="E4" t="s">
        <v>233</v>
      </c>
      <c r="F4" t="s">
        <v>233</v>
      </c>
      <c r="G4" t="s">
        <v>233</v>
      </c>
    </row>
    <row r="5" spans="1:7" ht="12.75">
      <c r="A5" t="s">
        <v>234</v>
      </c>
      <c r="B5" s="2">
        <v>1701270</v>
      </c>
      <c r="C5" s="2">
        <v>1848909</v>
      </c>
      <c r="D5" s="2">
        <v>2158943</v>
      </c>
      <c r="E5" s="2">
        <v>2360334</v>
      </c>
      <c r="F5" s="2">
        <v>3811188</v>
      </c>
      <c r="G5" s="2">
        <v>4445589</v>
      </c>
    </row>
    <row r="6" spans="1:7" ht="12.75">
      <c r="A6" t="s">
        <v>235</v>
      </c>
      <c r="C6">
        <v>5</v>
      </c>
      <c r="D6">
        <v>6</v>
      </c>
      <c r="E6">
        <v>10</v>
      </c>
      <c r="F6">
        <v>6</v>
      </c>
      <c r="G6">
        <v>6</v>
      </c>
    </row>
    <row r="7" spans="1:7" ht="12.75">
      <c r="A7" t="s">
        <v>236</v>
      </c>
      <c r="C7">
        <v>38</v>
      </c>
      <c r="D7">
        <v>50</v>
      </c>
      <c r="E7">
        <v>52</v>
      </c>
      <c r="F7">
        <v>57</v>
      </c>
      <c r="G7">
        <v>81</v>
      </c>
    </row>
    <row r="8" spans="1:7" ht="12.75">
      <c r="A8" t="s">
        <v>237</v>
      </c>
      <c r="B8" s="1">
        <v>0.9632</v>
      </c>
      <c r="C8" s="1">
        <v>0.9726</v>
      </c>
      <c r="D8" s="1">
        <v>0.8276</v>
      </c>
      <c r="E8" s="1">
        <v>0.8698</v>
      </c>
      <c r="F8" s="1">
        <v>0.6425</v>
      </c>
      <c r="G8" s="1">
        <v>0.5912</v>
      </c>
    </row>
    <row r="9" spans="1:7" ht="12.75">
      <c r="A9" t="s">
        <v>238</v>
      </c>
      <c r="C9">
        <v>0.03</v>
      </c>
      <c r="D9">
        <v>0.21</v>
      </c>
      <c r="E9">
        <v>0.15</v>
      </c>
      <c r="F9">
        <v>0.56</v>
      </c>
      <c r="G9">
        <v>0.69</v>
      </c>
    </row>
    <row r="10" spans="1:6" ht="12.75">
      <c r="A10" t="s">
        <v>239</v>
      </c>
      <c r="C10" s="1">
        <v>0</v>
      </c>
      <c r="D10" s="1">
        <v>0</v>
      </c>
      <c r="E10" s="1">
        <v>0</v>
      </c>
      <c r="F10" s="1">
        <v>0</v>
      </c>
    </row>
    <row r="11" spans="1:6" ht="12.75">
      <c r="A11" t="s">
        <v>240</v>
      </c>
      <c r="C11" s="1">
        <v>0</v>
      </c>
      <c r="D11" s="1">
        <v>0</v>
      </c>
      <c r="E11" s="1">
        <v>0</v>
      </c>
      <c r="F11" s="1">
        <v>0</v>
      </c>
    </row>
    <row r="12" spans="1:7" ht="12.75">
      <c r="A12" t="s">
        <v>241</v>
      </c>
      <c r="B12" s="1">
        <v>0.8602</v>
      </c>
      <c r="C12" s="1">
        <v>0.8684</v>
      </c>
      <c r="D12" s="1">
        <v>0.8437</v>
      </c>
      <c r="E12" s="1">
        <v>0.8306</v>
      </c>
      <c r="F12" s="1">
        <v>0.8049</v>
      </c>
      <c r="G12" s="1">
        <v>0.9087</v>
      </c>
    </row>
    <row r="13" spans="1:7" ht="12.75">
      <c r="A13" t="s">
        <v>242</v>
      </c>
      <c r="B13" s="2">
        <v>9661</v>
      </c>
      <c r="C13" s="2">
        <v>9802</v>
      </c>
      <c r="D13" s="2">
        <v>9811</v>
      </c>
      <c r="E13" s="2">
        <v>10692</v>
      </c>
      <c r="F13" s="2">
        <v>13373</v>
      </c>
      <c r="G13" s="2">
        <v>15774</v>
      </c>
    </row>
    <row r="14" spans="1:7" ht="12.75">
      <c r="A14" t="s">
        <v>243</v>
      </c>
      <c r="C14" s="1">
        <v>0.9959</v>
      </c>
      <c r="D14" s="1">
        <v>0.9993</v>
      </c>
      <c r="E14" s="1">
        <v>1</v>
      </c>
      <c r="F14" s="1">
        <v>1</v>
      </c>
      <c r="G14" s="1">
        <v>0.9999</v>
      </c>
    </row>
    <row r="15" spans="1:7" ht="12.75">
      <c r="A15" t="s">
        <v>244</v>
      </c>
      <c r="C15" s="2">
        <v>9802</v>
      </c>
      <c r="D15" s="2">
        <v>10410</v>
      </c>
      <c r="E15" s="2">
        <v>10869</v>
      </c>
      <c r="F15" s="2">
        <v>14363</v>
      </c>
      <c r="G15" s="2">
        <v>16982</v>
      </c>
    </row>
    <row r="16" spans="1:7" ht="12.75">
      <c r="A16" t="s">
        <v>245</v>
      </c>
      <c r="B16" s="2">
        <v>1463347</v>
      </c>
      <c r="C16" s="2">
        <v>1605610</v>
      </c>
      <c r="D16" s="2">
        <v>1821580</v>
      </c>
      <c r="E16" s="2">
        <v>1960574</v>
      </c>
      <c r="F16" s="2">
        <v>3067588</v>
      </c>
      <c r="G16" s="2">
        <v>4039841</v>
      </c>
    </row>
    <row r="17" spans="1:7" ht="12.75">
      <c r="A17" t="s">
        <v>246</v>
      </c>
      <c r="B17">
        <v>151</v>
      </c>
      <c r="C17">
        <v>164</v>
      </c>
      <c r="D17">
        <v>186</v>
      </c>
      <c r="E17">
        <v>183</v>
      </c>
      <c r="F17">
        <v>229</v>
      </c>
      <c r="G17">
        <v>256</v>
      </c>
    </row>
    <row r="18" spans="1:7" ht="12.75">
      <c r="A18" t="s">
        <v>247</v>
      </c>
      <c r="B18" s="1">
        <v>0.0688</v>
      </c>
      <c r="C18" s="1">
        <v>0.0674</v>
      </c>
      <c r="D18" s="1">
        <v>0.0685</v>
      </c>
      <c r="E18" s="1">
        <v>0.0615</v>
      </c>
      <c r="F18" s="1">
        <v>0.0673</v>
      </c>
      <c r="G18" s="1">
        <v>0.0751</v>
      </c>
    </row>
    <row r="19" spans="1:7" ht="12.75">
      <c r="A19" t="s">
        <v>248</v>
      </c>
      <c r="C19">
        <v>164</v>
      </c>
      <c r="D19">
        <v>175</v>
      </c>
      <c r="E19">
        <v>180</v>
      </c>
      <c r="F19">
        <v>214</v>
      </c>
      <c r="G19">
        <v>238</v>
      </c>
    </row>
    <row r="20" spans="1:7" ht="12.75">
      <c r="A20" t="s">
        <v>249</v>
      </c>
      <c r="C20" s="1">
        <v>0.0674</v>
      </c>
      <c r="D20" s="1">
        <v>0.0646</v>
      </c>
      <c r="E20" s="1">
        <v>0.0605</v>
      </c>
      <c r="F20" s="1">
        <v>0.0626</v>
      </c>
      <c r="G20" s="1">
        <v>0.0698</v>
      </c>
    </row>
    <row r="21" spans="1:6" ht="12.75">
      <c r="A21" t="s">
        <v>250</v>
      </c>
      <c r="C21">
        <v>0</v>
      </c>
      <c r="D21">
        <v>0</v>
      </c>
      <c r="F21">
        <v>0</v>
      </c>
    </row>
    <row r="22" spans="1:6" ht="12.75">
      <c r="A22" t="s">
        <v>251</v>
      </c>
      <c r="C22">
        <v>0</v>
      </c>
      <c r="D22">
        <v>0</v>
      </c>
      <c r="F22">
        <v>0</v>
      </c>
    </row>
    <row r="23" spans="1:6" ht="12.75">
      <c r="A23" t="s">
        <v>252</v>
      </c>
      <c r="C23">
        <v>0</v>
      </c>
      <c r="D23">
        <v>0</v>
      </c>
      <c r="E23">
        <v>0</v>
      </c>
      <c r="F23">
        <v>0</v>
      </c>
    </row>
    <row r="24" ht="12.75">
      <c r="A24" t="s">
        <v>253</v>
      </c>
    </row>
    <row r="25" ht="12.75">
      <c r="A25" t="s">
        <v>254</v>
      </c>
    </row>
    <row r="26" ht="12.75">
      <c r="A26" t="s">
        <v>255</v>
      </c>
    </row>
    <row r="27" ht="12.75">
      <c r="A27" t="s">
        <v>256</v>
      </c>
    </row>
    <row r="28" spans="1:7" ht="12.75">
      <c r="A28" t="s">
        <v>257</v>
      </c>
      <c r="C28" s="1">
        <v>0.0099</v>
      </c>
      <c r="D28" s="1">
        <v>0.03</v>
      </c>
      <c r="E28" s="1">
        <v>0.0578</v>
      </c>
      <c r="F28" s="1">
        <v>0.0783</v>
      </c>
      <c r="G28" s="1">
        <v>0.065</v>
      </c>
    </row>
    <row r="29" spans="1:7" ht="12.75">
      <c r="A29" t="s">
        <v>258</v>
      </c>
      <c r="C29" s="1">
        <v>0.0102</v>
      </c>
      <c r="D29" s="1">
        <v>0.0335</v>
      </c>
      <c r="E29" s="1">
        <v>0.068</v>
      </c>
      <c r="F29" s="1">
        <v>0.1073</v>
      </c>
      <c r="G29" s="1">
        <v>0.1057</v>
      </c>
    </row>
    <row r="30" spans="1:7" ht="12.75">
      <c r="A30" t="s">
        <v>259</v>
      </c>
      <c r="C30" s="1">
        <v>1.0262</v>
      </c>
      <c r="D30" s="1">
        <v>1.0791</v>
      </c>
      <c r="E30" s="1">
        <v>1.1638</v>
      </c>
      <c r="F30" s="1">
        <v>1.2653</v>
      </c>
      <c r="G30" s="1">
        <v>1.213</v>
      </c>
    </row>
    <row r="31" spans="1:7" ht="12.75">
      <c r="A31" t="s">
        <v>260</v>
      </c>
      <c r="C31" s="1">
        <v>0.3866</v>
      </c>
      <c r="D31" s="1">
        <v>0.4087</v>
      </c>
      <c r="E31" s="1">
        <v>0.4106</v>
      </c>
      <c r="F31" s="1">
        <v>0.3735</v>
      </c>
      <c r="G31" s="1">
        <v>0.3749</v>
      </c>
    </row>
    <row r="32" spans="1:7" ht="12.75">
      <c r="A32" t="s">
        <v>261</v>
      </c>
      <c r="C32" s="1">
        <v>0.0256</v>
      </c>
      <c r="D32" s="1">
        <v>0.0733</v>
      </c>
      <c r="E32" s="1">
        <v>0.1408</v>
      </c>
      <c r="F32" s="1">
        <v>0.2096</v>
      </c>
      <c r="G32" s="1">
        <v>0.1733</v>
      </c>
    </row>
    <row r="33" spans="1:7" ht="12.75">
      <c r="A33" t="s">
        <v>262</v>
      </c>
      <c r="C33" s="1">
        <v>0.4324</v>
      </c>
      <c r="D33" s="1">
        <v>0.4587</v>
      </c>
      <c r="E33" s="1">
        <v>0.4825</v>
      </c>
      <c r="F33" s="1">
        <v>0.4517</v>
      </c>
      <c r="G33" s="1">
        <v>0.444</v>
      </c>
    </row>
    <row r="34" spans="1:7" ht="12.75">
      <c r="A34" t="s">
        <v>263</v>
      </c>
      <c r="C34" s="1">
        <v>0.3818</v>
      </c>
      <c r="D34" s="1">
        <v>0.4354</v>
      </c>
      <c r="E34" s="1">
        <v>0.4534</v>
      </c>
      <c r="F34" s="1">
        <v>0.4263</v>
      </c>
      <c r="G34" s="1">
        <v>0.4188</v>
      </c>
    </row>
    <row r="35" spans="1:7" ht="12.75">
      <c r="A35" t="s">
        <v>264</v>
      </c>
      <c r="C35" s="1">
        <v>0.3768</v>
      </c>
      <c r="D35" s="1">
        <v>0.3787</v>
      </c>
      <c r="E35" s="1">
        <v>0.3528</v>
      </c>
      <c r="F35" s="1">
        <v>0.2952</v>
      </c>
      <c r="G35" s="1">
        <v>0.3091</v>
      </c>
    </row>
    <row r="36" spans="1:7" ht="12.75">
      <c r="A36" t="s">
        <v>265</v>
      </c>
      <c r="C36" s="1">
        <v>0.0433</v>
      </c>
      <c r="D36" s="1">
        <v>0.0246</v>
      </c>
      <c r="E36" s="1">
        <v>0.0335</v>
      </c>
      <c r="F36" s="1">
        <v>0.0291</v>
      </c>
      <c r="G36" s="1">
        <v>0.0362</v>
      </c>
    </row>
    <row r="37" spans="1:7" ht="12.75">
      <c r="A37" t="s">
        <v>266</v>
      </c>
      <c r="C37" s="1">
        <v>-0.0168</v>
      </c>
      <c r="D37" s="1">
        <v>0.0165</v>
      </c>
      <c r="E37" s="1">
        <v>-0.013</v>
      </c>
      <c r="F37" s="1">
        <v>0.0036</v>
      </c>
      <c r="G37" s="1">
        <v>-0.0018</v>
      </c>
    </row>
    <row r="38" spans="1:7" ht="12.75">
      <c r="A38" t="s">
        <v>267</v>
      </c>
      <c r="C38" s="1">
        <v>0.3503</v>
      </c>
      <c r="D38" s="1">
        <v>0.3376</v>
      </c>
      <c r="E38" s="1">
        <v>0.3323</v>
      </c>
      <c r="F38" s="1">
        <v>0.2625</v>
      </c>
      <c r="G38" s="1">
        <v>0.2747</v>
      </c>
    </row>
    <row r="39" spans="1:7" ht="12.75">
      <c r="A39" t="s">
        <v>268</v>
      </c>
      <c r="C39" s="1">
        <v>0.2139</v>
      </c>
      <c r="D39" s="1">
        <v>0.1952</v>
      </c>
      <c r="E39" s="1">
        <v>0.2205</v>
      </c>
      <c r="F39" s="1">
        <v>0.1911</v>
      </c>
      <c r="G39" s="1">
        <v>0.1897</v>
      </c>
    </row>
    <row r="40" spans="1:7" ht="12.75">
      <c r="A40" t="s">
        <v>269</v>
      </c>
      <c r="C40" s="1">
        <v>0.1364</v>
      </c>
      <c r="D40" s="1">
        <v>0.1425</v>
      </c>
      <c r="E40" s="1">
        <v>0.1118</v>
      </c>
      <c r="F40" s="1">
        <v>0.0714</v>
      </c>
      <c r="G40" s="1">
        <v>0.085</v>
      </c>
    </row>
    <row r="41" spans="1:7" ht="12.75">
      <c r="A41" t="s">
        <v>270</v>
      </c>
      <c r="C41" s="1">
        <v>0.4052</v>
      </c>
      <c r="D41" s="1">
        <v>0.3948</v>
      </c>
      <c r="E41" s="1">
        <v>0.3971</v>
      </c>
      <c r="F41" s="1">
        <v>0.3222</v>
      </c>
      <c r="G41" s="1">
        <v>0.3192</v>
      </c>
    </row>
    <row r="42" spans="1:7" ht="12.75">
      <c r="A42" t="s">
        <v>271</v>
      </c>
      <c r="C42" s="1">
        <v>0.2475</v>
      </c>
      <c r="D42" s="1">
        <v>0.2282</v>
      </c>
      <c r="E42" s="1">
        <v>0.2635</v>
      </c>
      <c r="F42" s="1">
        <v>0.2346</v>
      </c>
      <c r="G42" s="1">
        <v>0.2204</v>
      </c>
    </row>
    <row r="43" spans="1:7" ht="12.75">
      <c r="A43" t="s">
        <v>272</v>
      </c>
      <c r="D43">
        <v>3.28</v>
      </c>
      <c r="E43">
        <v>3.28</v>
      </c>
      <c r="F43">
        <v>3.17</v>
      </c>
      <c r="G43">
        <v>3.33</v>
      </c>
    </row>
    <row r="44" spans="1:7" ht="12.75">
      <c r="A44" t="s">
        <v>273</v>
      </c>
      <c r="C44">
        <v>64</v>
      </c>
      <c r="D44">
        <v>69</v>
      </c>
      <c r="E44">
        <v>73</v>
      </c>
      <c r="F44">
        <v>67</v>
      </c>
      <c r="G44">
        <v>78</v>
      </c>
    </row>
    <row r="45" spans="1:7" ht="12.75">
      <c r="A45" t="s">
        <v>274</v>
      </c>
      <c r="D45">
        <v>67</v>
      </c>
      <c r="E45">
        <v>71</v>
      </c>
      <c r="F45">
        <v>64</v>
      </c>
      <c r="G45">
        <v>72</v>
      </c>
    </row>
    <row r="46" ht="12.75">
      <c r="A46" t="s">
        <v>275</v>
      </c>
    </row>
    <row r="47" spans="1:7" ht="12.75">
      <c r="A47" t="s">
        <v>276</v>
      </c>
      <c r="C47" s="1">
        <v>0.0151</v>
      </c>
      <c r="D47" s="1">
        <v>0.0148</v>
      </c>
      <c r="E47" s="1">
        <v>0.0002</v>
      </c>
      <c r="F47" s="1">
        <v>0.0003</v>
      </c>
      <c r="G47" s="1">
        <v>0.0006</v>
      </c>
    </row>
    <row r="48" spans="1:7" ht="12.75">
      <c r="A48" t="s">
        <v>277</v>
      </c>
      <c r="C48" s="1">
        <v>0.0049</v>
      </c>
      <c r="D48" s="1">
        <v>0.0008</v>
      </c>
      <c r="E48" s="1">
        <v>0.0002</v>
      </c>
      <c r="F48" s="1">
        <v>0</v>
      </c>
      <c r="G48" s="1">
        <v>0.0004</v>
      </c>
    </row>
    <row r="49" spans="1:7" ht="12.75">
      <c r="A49" t="s">
        <v>278</v>
      </c>
      <c r="C49" s="1">
        <v>0.0548</v>
      </c>
      <c r="D49" s="1">
        <v>0.0103</v>
      </c>
      <c r="E49" s="1">
        <v>0.0014</v>
      </c>
      <c r="F49" s="1">
        <v>0.0007</v>
      </c>
      <c r="G49" s="1">
        <v>0</v>
      </c>
    </row>
    <row r="50" spans="1:7" ht="12.75">
      <c r="A50" t="s">
        <v>279</v>
      </c>
      <c r="C50" s="1">
        <v>0.0236</v>
      </c>
      <c r="D50" s="1">
        <v>0.0075</v>
      </c>
      <c r="E50" s="1">
        <v>-0.0016</v>
      </c>
      <c r="F50" s="1">
        <v>0.0007</v>
      </c>
      <c r="G50" s="1">
        <v>-0.0061</v>
      </c>
    </row>
    <row r="51" spans="1:7" ht="12.75">
      <c r="A51" t="s">
        <v>280</v>
      </c>
      <c r="C51" s="1">
        <v>1.0927</v>
      </c>
      <c r="D51" s="1">
        <v>1.6192</v>
      </c>
      <c r="E51" s="1">
        <v>65.0716</v>
      </c>
      <c r="F51" s="1">
        <v>35.7333</v>
      </c>
      <c r="G51" s="1">
        <v>18.407</v>
      </c>
    </row>
    <row r="52" spans="1:7" ht="12.75">
      <c r="A52" t="s">
        <v>281</v>
      </c>
      <c r="C52" s="1">
        <v>0.0868</v>
      </c>
      <c r="D52" s="1">
        <v>0.0058</v>
      </c>
      <c r="E52" s="1">
        <v>0.045</v>
      </c>
      <c r="F52" s="1">
        <v>0.0643</v>
      </c>
      <c r="G52" s="1">
        <v>0.0639</v>
      </c>
    </row>
    <row r="53" spans="1:7" ht="12.75">
      <c r="A53" t="s">
        <v>282</v>
      </c>
      <c r="C53" s="2">
        <v>160523</v>
      </c>
      <c r="D53" s="2">
        <v>12471</v>
      </c>
      <c r="E53" s="2">
        <v>106329</v>
      </c>
      <c r="F53" s="2">
        <v>245191</v>
      </c>
      <c r="G53" s="2">
        <v>284163</v>
      </c>
    </row>
    <row r="54" spans="1:7" ht="12.75">
      <c r="A54" t="s">
        <v>283</v>
      </c>
      <c r="C54" s="2">
        <v>101780</v>
      </c>
      <c r="D54" s="2">
        <v>365189</v>
      </c>
      <c r="E54" s="2">
        <v>305245</v>
      </c>
      <c r="F54" s="2">
        <v>519329</v>
      </c>
      <c r="G54" s="2">
        <v>140131</v>
      </c>
    </row>
    <row r="55" ht="12.75">
      <c r="A55" t="s">
        <v>284</v>
      </c>
    </row>
    <row r="56" ht="12.75">
      <c r="A56" t="s">
        <v>285</v>
      </c>
    </row>
    <row r="57" spans="1:6" ht="12.75">
      <c r="A57" t="s">
        <v>286</v>
      </c>
      <c r="C57">
        <v>0</v>
      </c>
      <c r="D57">
        <v>0</v>
      </c>
      <c r="E57" s="2">
        <v>5006</v>
      </c>
      <c r="F57" s="2">
        <v>5341</v>
      </c>
    </row>
    <row r="58" spans="1:7" ht="12.75">
      <c r="A58" t="s">
        <v>287</v>
      </c>
      <c r="C58" s="2">
        <v>1579066</v>
      </c>
      <c r="D58" s="2">
        <v>1777787</v>
      </c>
      <c r="E58" s="2">
        <v>1940739</v>
      </c>
      <c r="F58" s="2">
        <v>3036683</v>
      </c>
      <c r="G58" s="2">
        <v>3997380</v>
      </c>
    </row>
    <row r="59" spans="1:7" ht="12.75">
      <c r="A59" t="s">
        <v>288</v>
      </c>
      <c r="C59" s="2">
        <v>26545</v>
      </c>
      <c r="D59" s="2">
        <v>43792</v>
      </c>
      <c r="E59" s="2">
        <v>19835</v>
      </c>
      <c r="F59" s="2">
        <v>30905</v>
      </c>
      <c r="G59" s="2">
        <v>42461</v>
      </c>
    </row>
    <row r="60" ht="12.75">
      <c r="A60" t="s">
        <v>289</v>
      </c>
    </row>
    <row r="61" ht="12.75">
      <c r="A61" t="s">
        <v>290</v>
      </c>
    </row>
    <row r="62" ht="12.75">
      <c r="A62" t="s">
        <v>291</v>
      </c>
    </row>
    <row r="63" ht="12.75">
      <c r="A63" t="s">
        <v>292</v>
      </c>
    </row>
    <row r="64" ht="12.75">
      <c r="A64" t="s">
        <v>293</v>
      </c>
    </row>
    <row r="65" spans="1:7" ht="12.75">
      <c r="A65" t="s">
        <v>294</v>
      </c>
      <c r="G65" s="2">
        <v>3512</v>
      </c>
    </row>
    <row r="66" spans="1:7" ht="12.75">
      <c r="A66" t="s">
        <v>295</v>
      </c>
      <c r="C66" s="2">
        <v>7539</v>
      </c>
      <c r="D66" s="2">
        <v>3496</v>
      </c>
      <c r="E66" s="2">
        <v>3014</v>
      </c>
      <c r="F66" s="2">
        <v>4644</v>
      </c>
      <c r="G66" s="2">
        <v>15408</v>
      </c>
    </row>
    <row r="67" spans="1:7" ht="12.75">
      <c r="A67" t="s">
        <v>296</v>
      </c>
      <c r="C67" s="2">
        <v>1848909</v>
      </c>
      <c r="D67" s="2">
        <v>2158943</v>
      </c>
      <c r="E67" s="2">
        <v>2360334</v>
      </c>
      <c r="F67" s="2">
        <v>3811188</v>
      </c>
      <c r="G67" s="2">
        <v>4445589</v>
      </c>
    </row>
    <row r="68" spans="1:7" ht="12.75">
      <c r="A68" t="s">
        <v>297</v>
      </c>
      <c r="C68" s="2">
        <v>50667</v>
      </c>
      <c r="D68" s="2">
        <v>372252</v>
      </c>
      <c r="E68" s="2">
        <v>307390</v>
      </c>
      <c r="F68" s="2">
        <v>1362379</v>
      </c>
      <c r="G68" s="2">
        <v>1817332</v>
      </c>
    </row>
    <row r="69" spans="1:7" ht="12.75">
      <c r="A69" t="s">
        <v>298</v>
      </c>
      <c r="C69">
        <v>0</v>
      </c>
      <c r="D69">
        <v>0</v>
      </c>
      <c r="E69">
        <v>0</v>
      </c>
      <c r="F69" s="2">
        <v>821873</v>
      </c>
      <c r="G69" s="2">
        <v>1694860</v>
      </c>
    </row>
    <row r="70" ht="12.75">
      <c r="A70" t="s">
        <v>299</v>
      </c>
    </row>
    <row r="71" ht="12.75">
      <c r="A71" t="s">
        <v>300</v>
      </c>
    </row>
    <row r="72" spans="1:7" ht="12.75">
      <c r="A72" t="s">
        <v>301</v>
      </c>
      <c r="C72" s="2">
        <v>50667</v>
      </c>
      <c r="D72" s="2">
        <v>372252</v>
      </c>
      <c r="E72" s="2">
        <v>307390</v>
      </c>
      <c r="F72" s="2">
        <v>540506</v>
      </c>
      <c r="G72" s="2">
        <v>78292</v>
      </c>
    </row>
    <row r="73" spans="1:7" ht="12.75">
      <c r="A73" t="s">
        <v>302</v>
      </c>
      <c r="G73" s="2">
        <v>44181</v>
      </c>
    </row>
    <row r="74" ht="12.75">
      <c r="A74" t="s">
        <v>303</v>
      </c>
    </row>
    <row r="75" ht="12.75">
      <c r="A75" t="s">
        <v>304</v>
      </c>
    </row>
    <row r="76" ht="12.75">
      <c r="A76" t="s">
        <v>305</v>
      </c>
    </row>
    <row r="77" spans="1:7" ht="12.75">
      <c r="A77" t="s">
        <v>306</v>
      </c>
      <c r="B77" s="2">
        <v>1638600</v>
      </c>
      <c r="C77" s="2">
        <v>1798241</v>
      </c>
      <c r="D77" s="2">
        <v>1786691</v>
      </c>
      <c r="E77" s="2">
        <v>2052943</v>
      </c>
      <c r="F77" s="2">
        <v>2448810</v>
      </c>
      <c r="G77" s="2">
        <v>2628257</v>
      </c>
    </row>
    <row r="78" spans="1:7" ht="12.75">
      <c r="A78" t="s">
        <v>307</v>
      </c>
      <c r="C78" s="2">
        <v>516220</v>
      </c>
      <c r="D78" s="2">
        <v>495089</v>
      </c>
      <c r="E78" s="2">
        <v>402935</v>
      </c>
      <c r="F78" s="2">
        <v>429887</v>
      </c>
      <c r="G78" s="2">
        <v>676575</v>
      </c>
    </row>
    <row r="79" spans="1:7" ht="12.75">
      <c r="A79" t="s">
        <v>308</v>
      </c>
      <c r="C79" s="2">
        <v>-125286</v>
      </c>
      <c r="D79" s="2">
        <v>-58095</v>
      </c>
      <c r="E79" s="2">
        <v>135438</v>
      </c>
      <c r="F79" s="2">
        <v>403043</v>
      </c>
      <c r="G79" s="2">
        <v>296428</v>
      </c>
    </row>
    <row r="80" ht="12.75">
      <c r="A80" t="s">
        <v>309</v>
      </c>
    </row>
    <row r="81" ht="12.75">
      <c r="A81" t="s">
        <v>310</v>
      </c>
    </row>
    <row r="82" spans="1:7" ht="12.75">
      <c r="A82" t="s">
        <v>311</v>
      </c>
      <c r="C82" s="2">
        <v>1380109</v>
      </c>
      <c r="D82" s="2">
        <v>1323613</v>
      </c>
      <c r="E82" s="2">
        <v>1419046</v>
      </c>
      <c r="F82" s="2">
        <v>1513965</v>
      </c>
      <c r="G82" s="2">
        <v>1441642</v>
      </c>
    </row>
    <row r="83" spans="1:7" ht="12.75">
      <c r="A83" t="s">
        <v>312</v>
      </c>
      <c r="C83" s="2">
        <v>27198</v>
      </c>
      <c r="D83" s="2">
        <v>26085</v>
      </c>
      <c r="E83" s="2">
        <v>95524</v>
      </c>
      <c r="F83" s="2">
        <v>101914</v>
      </c>
      <c r="G83" s="2">
        <v>213612</v>
      </c>
    </row>
    <row r="84" spans="1:6" ht="12.75">
      <c r="A84" t="s">
        <v>313</v>
      </c>
      <c r="C84">
        <v>0</v>
      </c>
      <c r="D84">
        <v>0</v>
      </c>
      <c r="E84">
        <v>0</v>
      </c>
      <c r="F84">
        <v>0</v>
      </c>
    </row>
    <row r="85" spans="1:7" ht="12.75">
      <c r="A85" t="s">
        <v>314</v>
      </c>
      <c r="C85" s="2">
        <v>686331</v>
      </c>
      <c r="D85" s="2">
        <v>818943</v>
      </c>
      <c r="E85" s="2">
        <v>927828</v>
      </c>
      <c r="F85" s="2">
        <v>1152557</v>
      </c>
      <c r="G85" s="2">
        <v>1547632</v>
      </c>
    </row>
    <row r="86" spans="1:7" ht="12.75">
      <c r="A86" t="s">
        <v>315</v>
      </c>
      <c r="C86" s="2">
        <v>669015</v>
      </c>
      <c r="D86" s="2">
        <v>786465</v>
      </c>
      <c r="E86" s="2">
        <v>913023</v>
      </c>
      <c r="F86" s="2">
        <v>1135979</v>
      </c>
      <c r="G86" s="2">
        <v>1581346</v>
      </c>
    </row>
    <row r="87" spans="1:7" ht="12.75">
      <c r="A87" t="s">
        <v>316</v>
      </c>
      <c r="C87" s="2">
        <v>669015</v>
      </c>
      <c r="D87" s="2">
        <v>786465</v>
      </c>
      <c r="E87" s="2">
        <v>913023</v>
      </c>
      <c r="F87" s="2">
        <v>1135979</v>
      </c>
      <c r="G87" s="2">
        <v>1578812</v>
      </c>
    </row>
    <row r="88" spans="1:7" ht="12.75">
      <c r="A88" t="s">
        <v>317</v>
      </c>
      <c r="C88" s="2">
        <v>663462</v>
      </c>
      <c r="D88" s="2">
        <v>785981</v>
      </c>
      <c r="E88" s="2">
        <v>912460</v>
      </c>
      <c r="F88" s="2">
        <v>1135486</v>
      </c>
      <c r="G88" s="2">
        <v>1577788</v>
      </c>
    </row>
    <row r="89" spans="1:6" ht="12.75">
      <c r="A89" t="s">
        <v>318</v>
      </c>
      <c r="C89" s="2">
        <v>5553</v>
      </c>
      <c r="D89">
        <v>484</v>
      </c>
      <c r="E89">
        <v>563</v>
      </c>
      <c r="F89">
        <v>493</v>
      </c>
    </row>
    <row r="90" spans="1:7" ht="12.75">
      <c r="A90" t="s">
        <v>319</v>
      </c>
      <c r="G90" s="2">
        <v>1024</v>
      </c>
    </row>
    <row r="91" spans="1:7" ht="12.75">
      <c r="A91" t="s">
        <v>320</v>
      </c>
      <c r="C91">
        <v>0</v>
      </c>
      <c r="D91">
        <v>0</v>
      </c>
      <c r="E91">
        <v>0</v>
      </c>
      <c r="F91">
        <v>0</v>
      </c>
      <c r="G91" s="2">
        <v>2535</v>
      </c>
    </row>
    <row r="92" spans="1:6" ht="12.75">
      <c r="A92" t="s">
        <v>321</v>
      </c>
      <c r="C92">
        <v>0</v>
      </c>
      <c r="D92">
        <v>0</v>
      </c>
      <c r="E92">
        <v>0</v>
      </c>
      <c r="F92">
        <v>0</v>
      </c>
    </row>
    <row r="93" spans="1:7" ht="12.75">
      <c r="A93" t="s">
        <v>322</v>
      </c>
      <c r="G93">
        <v>84</v>
      </c>
    </row>
    <row r="94" ht="12.75">
      <c r="A94" t="s">
        <v>323</v>
      </c>
    </row>
    <row r="95" spans="1:7" ht="12.75">
      <c r="A95" t="s">
        <v>324</v>
      </c>
      <c r="G95" s="2">
        <v>2451</v>
      </c>
    </row>
    <row r="96" spans="1:7" ht="12.75">
      <c r="A96" t="s">
        <v>325</v>
      </c>
      <c r="C96" s="2">
        <v>17315</v>
      </c>
      <c r="D96" s="2">
        <v>32478</v>
      </c>
      <c r="E96" s="2">
        <v>14805</v>
      </c>
      <c r="F96" s="2">
        <v>16578</v>
      </c>
      <c r="G96" s="2">
        <v>3474</v>
      </c>
    </row>
    <row r="97" spans="1:7" ht="12.75">
      <c r="A97" t="s">
        <v>326</v>
      </c>
      <c r="G97" s="2">
        <v>-37189</v>
      </c>
    </row>
    <row r="98" ht="12.75">
      <c r="A98" t="s">
        <v>327</v>
      </c>
    </row>
    <row r="99" ht="12.75">
      <c r="A99" t="s">
        <v>328</v>
      </c>
    </row>
    <row r="100" ht="12.75">
      <c r="A100" t="s">
        <v>329</v>
      </c>
    </row>
    <row r="101" ht="12.75">
      <c r="A101" t="s">
        <v>330</v>
      </c>
    </row>
    <row r="102" ht="12.75">
      <c r="A102" t="s">
        <v>331</v>
      </c>
    </row>
    <row r="103" ht="12.75">
      <c r="A103" t="s">
        <v>332</v>
      </c>
    </row>
    <row r="104" ht="12.75">
      <c r="A104" t="s">
        <v>333</v>
      </c>
    </row>
    <row r="105" ht="12.75">
      <c r="A105" t="s">
        <v>334</v>
      </c>
    </row>
    <row r="106" spans="1:7" ht="12.75">
      <c r="A106" t="s">
        <v>335</v>
      </c>
      <c r="C106" s="2">
        <v>76877</v>
      </c>
      <c r="D106" s="2">
        <v>49268</v>
      </c>
      <c r="E106" s="2">
        <v>75661</v>
      </c>
      <c r="F106" s="2">
        <v>89814</v>
      </c>
      <c r="G106" s="2">
        <v>149284</v>
      </c>
    </row>
    <row r="107" spans="1:7" ht="12.75">
      <c r="A107" t="s">
        <v>336</v>
      </c>
      <c r="C107">
        <v>0</v>
      </c>
      <c r="D107">
        <v>125</v>
      </c>
      <c r="E107">
        <v>0</v>
      </c>
      <c r="F107" s="2">
        <v>6923</v>
      </c>
      <c r="G107" s="2">
        <v>149284</v>
      </c>
    </row>
    <row r="108" spans="1:7" ht="12.75">
      <c r="A108" t="s">
        <v>337</v>
      </c>
      <c r="G108" s="2">
        <v>63272</v>
      </c>
    </row>
    <row r="109" spans="1:7" ht="12.75">
      <c r="A109" t="s">
        <v>338</v>
      </c>
      <c r="G109" s="2">
        <v>62054</v>
      </c>
    </row>
    <row r="110" ht="12.75">
      <c r="A110" t="s">
        <v>339</v>
      </c>
    </row>
    <row r="111" ht="12.75">
      <c r="A111" t="s">
        <v>340</v>
      </c>
    </row>
    <row r="112" spans="1:7" ht="12.75">
      <c r="A112" t="s">
        <v>341</v>
      </c>
      <c r="G112" s="2">
        <v>86012</v>
      </c>
    </row>
    <row r="113" ht="12.75">
      <c r="A113" t="s">
        <v>342</v>
      </c>
    </row>
    <row r="114" ht="12.75">
      <c r="A114" t="s">
        <v>343</v>
      </c>
    </row>
    <row r="115" spans="1:7" ht="12.75">
      <c r="A115" t="s">
        <v>344</v>
      </c>
      <c r="G115" s="2">
        <v>86012</v>
      </c>
    </row>
    <row r="116" spans="1:6" ht="12.75">
      <c r="A116" t="s">
        <v>345</v>
      </c>
      <c r="C116" s="2">
        <v>76877</v>
      </c>
      <c r="D116" s="2">
        <v>49143</v>
      </c>
      <c r="E116" s="2">
        <v>75661</v>
      </c>
      <c r="F116" s="2">
        <v>82891</v>
      </c>
    </row>
    <row r="117" spans="1:7" ht="12.75">
      <c r="A117" t="s">
        <v>346</v>
      </c>
      <c r="C117" s="2">
        <v>-29878</v>
      </c>
      <c r="D117" s="2">
        <v>33048</v>
      </c>
      <c r="E117" s="2">
        <v>-29316</v>
      </c>
      <c r="F117" s="2">
        <v>10984</v>
      </c>
      <c r="G117" s="2">
        <v>-7558</v>
      </c>
    </row>
    <row r="118" spans="1:7" ht="12.75">
      <c r="A118" t="s">
        <v>347</v>
      </c>
      <c r="C118" s="2">
        <v>17994</v>
      </c>
      <c r="D118" s="2">
        <v>37859</v>
      </c>
      <c r="E118" s="2">
        <v>-23703</v>
      </c>
      <c r="F118" s="2">
        <v>10984</v>
      </c>
      <c r="G118" s="2">
        <v>14015</v>
      </c>
    </row>
    <row r="119" spans="1:7" ht="12.75">
      <c r="A119" t="s">
        <v>348</v>
      </c>
      <c r="C119" s="2">
        <v>47872</v>
      </c>
      <c r="D119" s="2">
        <v>4812</v>
      </c>
      <c r="E119" s="2">
        <v>5612</v>
      </c>
      <c r="F119">
        <v>0</v>
      </c>
      <c r="G119" s="2">
        <v>21573</v>
      </c>
    </row>
    <row r="120" spans="1:7" ht="12.75">
      <c r="A120" t="s">
        <v>349</v>
      </c>
      <c r="C120" s="2">
        <v>621793</v>
      </c>
      <c r="D120" s="2">
        <v>676566</v>
      </c>
      <c r="E120" s="2">
        <v>750869</v>
      </c>
      <c r="F120" s="2">
        <v>810130</v>
      </c>
      <c r="G120" s="2">
        <v>1134180</v>
      </c>
    </row>
    <row r="121" spans="1:7" ht="12.75">
      <c r="A121" t="s">
        <v>350</v>
      </c>
      <c r="C121" s="2">
        <v>379753</v>
      </c>
      <c r="D121" s="2">
        <v>391093</v>
      </c>
      <c r="E121" s="2">
        <v>498310</v>
      </c>
      <c r="F121" s="2">
        <v>589685</v>
      </c>
      <c r="G121" s="2">
        <v>783212</v>
      </c>
    </row>
    <row r="122" spans="1:7" ht="12.75">
      <c r="A122" t="s">
        <v>351</v>
      </c>
      <c r="C122" s="2">
        <v>5612</v>
      </c>
      <c r="D122" s="2">
        <v>6159</v>
      </c>
      <c r="E122" s="2">
        <v>4695</v>
      </c>
      <c r="F122" s="2">
        <v>2656</v>
      </c>
      <c r="G122" s="2">
        <v>3809</v>
      </c>
    </row>
    <row r="123" spans="1:7" ht="12.75">
      <c r="A123" t="s">
        <v>352</v>
      </c>
      <c r="C123" s="2">
        <v>236427</v>
      </c>
      <c r="D123" s="2">
        <v>279313</v>
      </c>
      <c r="E123" s="2">
        <v>247863</v>
      </c>
      <c r="F123" s="2">
        <v>217789</v>
      </c>
      <c r="G123" s="2">
        <v>347159</v>
      </c>
    </row>
    <row r="124" spans="1:7" ht="12.75">
      <c r="A124" t="s">
        <v>353</v>
      </c>
      <c r="C124" s="2">
        <v>17539</v>
      </c>
      <c r="D124" s="2">
        <v>60061</v>
      </c>
      <c r="E124" s="2">
        <v>130614</v>
      </c>
      <c r="F124" s="2">
        <v>241629</v>
      </c>
      <c r="G124" s="2">
        <v>268252</v>
      </c>
    </row>
    <row r="125" spans="1:7" ht="12.75">
      <c r="A125" t="s">
        <v>354</v>
      </c>
      <c r="C125" s="2">
        <v>-12948</v>
      </c>
      <c r="D125" s="2">
        <v>4453</v>
      </c>
      <c r="E125" s="2">
        <v>3046</v>
      </c>
      <c r="F125" s="2">
        <v>5352</v>
      </c>
      <c r="G125">
        <v>-199</v>
      </c>
    </row>
    <row r="126" spans="1:7" ht="12.75">
      <c r="A126" t="s">
        <v>355</v>
      </c>
      <c r="C126" s="2">
        <v>4592</v>
      </c>
      <c r="D126" s="2">
        <v>64515</v>
      </c>
      <c r="E126" s="2">
        <v>133660</v>
      </c>
      <c r="F126" s="2">
        <v>246981</v>
      </c>
      <c r="G126" s="2">
        <v>268052</v>
      </c>
    </row>
    <row r="127" spans="1:7" ht="12.75">
      <c r="A127" t="s">
        <v>356</v>
      </c>
      <c r="C127">
        <v>0</v>
      </c>
      <c r="D127">
        <v>0</v>
      </c>
      <c r="E127">
        <v>0</v>
      </c>
      <c r="F127">
        <v>0</v>
      </c>
      <c r="G127">
        <v>0</v>
      </c>
    </row>
    <row r="128" spans="1:7" ht="12.75">
      <c r="A128" t="s">
        <v>357</v>
      </c>
      <c r="C128" s="2">
        <v>4592</v>
      </c>
      <c r="D128" s="2">
        <v>64515</v>
      </c>
      <c r="E128" s="2">
        <v>133660</v>
      </c>
      <c r="F128" s="2">
        <v>246981</v>
      </c>
      <c r="G128" s="2">
        <v>268052</v>
      </c>
    </row>
    <row r="129" spans="1:7" ht="12.75">
      <c r="A129" t="s">
        <v>358</v>
      </c>
      <c r="C129">
        <v>0</v>
      </c>
      <c r="D129">
        <v>0</v>
      </c>
      <c r="E129">
        <v>0</v>
      </c>
      <c r="F129">
        <v>0</v>
      </c>
      <c r="G129" s="2">
        <v>50709</v>
      </c>
    </row>
    <row r="130" spans="1:7" ht="12.75">
      <c r="A130" t="s">
        <v>359</v>
      </c>
      <c r="C130" s="2">
        <v>4592</v>
      </c>
      <c r="D130" s="2">
        <v>64515</v>
      </c>
      <c r="E130" s="2">
        <v>133660</v>
      </c>
      <c r="F130" s="2">
        <v>246981</v>
      </c>
      <c r="G130" s="2">
        <v>318761</v>
      </c>
    </row>
    <row r="131" spans="1:7" ht="12.75">
      <c r="A131" t="s">
        <v>360</v>
      </c>
      <c r="G131" s="2">
        <v>13996</v>
      </c>
    </row>
    <row r="132" ht="12.75">
      <c r="A132" t="s">
        <v>361</v>
      </c>
    </row>
    <row r="133" ht="12.75">
      <c r="A133" t="s">
        <v>362</v>
      </c>
    </row>
    <row r="134" ht="12.75">
      <c r="A134" t="s">
        <v>363</v>
      </c>
    </row>
    <row r="135" spans="1:7" ht="12.75">
      <c r="A135" t="s">
        <v>364</v>
      </c>
      <c r="C135" s="2">
        <v>84070</v>
      </c>
      <c r="D135" s="2">
        <v>17691</v>
      </c>
      <c r="E135" s="2">
        <v>2567</v>
      </c>
      <c r="F135" s="2">
        <v>1679</v>
      </c>
      <c r="G135">
        <v>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35"/>
  <sheetViews>
    <sheetView workbookViewId="0" topLeftCell="A1">
      <selection activeCell="A2" sqref="A2"/>
    </sheetView>
  </sheetViews>
  <sheetFormatPr defaultColWidth="9.140625" defaultRowHeight="12.75"/>
  <sheetData>
    <row r="1" spans="2:7" ht="12.75">
      <c r="B1">
        <v>2003</v>
      </c>
      <c r="C1">
        <v>2004</v>
      </c>
      <c r="D1">
        <v>2005</v>
      </c>
      <c r="E1">
        <v>2006</v>
      </c>
      <c r="F1">
        <v>2007</v>
      </c>
      <c r="G1">
        <v>2008</v>
      </c>
    </row>
    <row r="2" spans="1:7" ht="12.75">
      <c r="A2" t="s">
        <v>231</v>
      </c>
      <c r="B2" s="3">
        <v>37622</v>
      </c>
      <c r="C2" s="3">
        <v>37987</v>
      </c>
      <c r="D2" s="3">
        <v>38353</v>
      </c>
      <c r="E2" s="3">
        <v>38718</v>
      </c>
      <c r="F2" s="3">
        <v>39083</v>
      </c>
      <c r="G2" s="3">
        <v>39448</v>
      </c>
    </row>
    <row r="3" spans="1:7" ht="12.75">
      <c r="A3" t="s">
        <v>232</v>
      </c>
      <c r="B3" s="3">
        <v>37986</v>
      </c>
      <c r="C3" s="3">
        <v>38352</v>
      </c>
      <c r="D3" s="3">
        <v>38717</v>
      </c>
      <c r="E3" s="3">
        <v>39082</v>
      </c>
      <c r="F3" s="3">
        <v>39447</v>
      </c>
      <c r="G3" s="3">
        <v>39813</v>
      </c>
    </row>
    <row r="4" spans="2:7" ht="12.75">
      <c r="B4" t="s">
        <v>233</v>
      </c>
      <c r="C4" t="s">
        <v>233</v>
      </c>
      <c r="D4" t="s">
        <v>233</v>
      </c>
      <c r="E4" t="s">
        <v>233</v>
      </c>
      <c r="F4" t="s">
        <v>233</v>
      </c>
      <c r="G4" t="s">
        <v>233</v>
      </c>
    </row>
    <row r="5" spans="1:7" ht="12.75">
      <c r="A5" t="s">
        <v>234</v>
      </c>
      <c r="B5" s="2">
        <v>1604905</v>
      </c>
      <c r="C5" s="2">
        <v>1952654</v>
      </c>
      <c r="D5" s="2">
        <v>2933624</v>
      </c>
      <c r="E5" s="2">
        <v>5578304</v>
      </c>
      <c r="F5" s="2">
        <v>11410017</v>
      </c>
      <c r="G5" s="2">
        <v>20665049</v>
      </c>
    </row>
    <row r="6" spans="1:7" ht="12.75">
      <c r="A6" t="s">
        <v>235</v>
      </c>
      <c r="B6">
        <v>5</v>
      </c>
      <c r="C6">
        <v>5</v>
      </c>
      <c r="D6">
        <v>5</v>
      </c>
      <c r="E6">
        <v>5</v>
      </c>
      <c r="F6">
        <v>7</v>
      </c>
      <c r="G6">
        <v>28</v>
      </c>
    </row>
    <row r="7" spans="1:7" ht="12.75">
      <c r="A7" t="s">
        <v>236</v>
      </c>
      <c r="B7">
        <v>112</v>
      </c>
      <c r="C7">
        <v>124</v>
      </c>
      <c r="D7">
        <v>140</v>
      </c>
      <c r="E7">
        <v>150</v>
      </c>
      <c r="F7">
        <v>223</v>
      </c>
      <c r="G7">
        <v>390</v>
      </c>
    </row>
    <row r="8" spans="1:7" ht="12.75">
      <c r="A8" t="s">
        <v>237</v>
      </c>
      <c r="B8" s="1">
        <v>0.5194</v>
      </c>
      <c r="C8" s="1">
        <v>0.7672</v>
      </c>
      <c r="D8" s="1">
        <v>0.725</v>
      </c>
      <c r="E8" s="1">
        <v>0.4683</v>
      </c>
      <c r="F8" s="1">
        <v>0.29</v>
      </c>
      <c r="G8" s="1">
        <v>0.2269</v>
      </c>
    </row>
    <row r="9" spans="1:7" ht="12.75">
      <c r="A9" t="s">
        <v>238</v>
      </c>
      <c r="B9">
        <v>0.33</v>
      </c>
      <c r="C9">
        <v>0.3</v>
      </c>
      <c r="D9">
        <v>0.38</v>
      </c>
      <c r="E9">
        <v>1.14</v>
      </c>
      <c r="F9">
        <v>2.45</v>
      </c>
      <c r="G9">
        <v>3.41</v>
      </c>
    </row>
    <row r="10" spans="1:7" ht="12.75">
      <c r="A10" t="s">
        <v>239</v>
      </c>
      <c r="B10" s="1">
        <v>0.18</v>
      </c>
      <c r="C10" s="1">
        <v>0.1365</v>
      </c>
      <c r="D10" s="1">
        <v>0.1358</v>
      </c>
      <c r="E10" s="1">
        <v>0.1236</v>
      </c>
      <c r="F10" s="1">
        <v>0.1156</v>
      </c>
      <c r="G10" s="1">
        <v>0.0453</v>
      </c>
    </row>
    <row r="11" spans="1:7" ht="12.75">
      <c r="A11" t="s">
        <v>240</v>
      </c>
      <c r="B11" s="1">
        <v>0.0918</v>
      </c>
      <c r="C11" s="1">
        <v>0.1115</v>
      </c>
      <c r="D11" s="1">
        <v>0.1193</v>
      </c>
      <c r="E11" s="1">
        <v>0.1024</v>
      </c>
      <c r="F11" s="1">
        <v>0.1043</v>
      </c>
      <c r="G11" s="1">
        <v>0.0418</v>
      </c>
    </row>
    <row r="12" spans="1:7" ht="12.75">
      <c r="A12" t="s">
        <v>241</v>
      </c>
      <c r="B12" s="1">
        <v>0.5099</v>
      </c>
      <c r="C12" s="1">
        <v>0.8172</v>
      </c>
      <c r="D12" s="1">
        <v>0.8781</v>
      </c>
      <c r="E12" s="1">
        <v>0.8286</v>
      </c>
      <c r="F12" s="1">
        <v>0.903</v>
      </c>
      <c r="G12" s="1">
        <v>0.9223</v>
      </c>
    </row>
    <row r="13" spans="1:7" ht="12.75">
      <c r="A13" t="s">
        <v>242</v>
      </c>
      <c r="B13" s="2">
        <v>8097</v>
      </c>
      <c r="C13" s="2">
        <v>10909</v>
      </c>
      <c r="D13" s="2">
        <v>11451</v>
      </c>
      <c r="E13" s="2">
        <v>10796</v>
      </c>
      <c r="F13" s="2">
        <v>18126</v>
      </c>
      <c r="G13" s="2">
        <v>33887</v>
      </c>
    </row>
    <row r="14" spans="1:7" ht="12.75">
      <c r="A14" t="s">
        <v>243</v>
      </c>
      <c r="B14" s="1">
        <v>0.97</v>
      </c>
      <c r="C14" s="1">
        <v>0.97</v>
      </c>
      <c r="D14" s="1">
        <v>0.97</v>
      </c>
      <c r="E14" s="1">
        <v>0.9921</v>
      </c>
      <c r="F14" s="1">
        <v>0.9746</v>
      </c>
      <c r="G14" s="1">
        <v>0.9464</v>
      </c>
    </row>
    <row r="15" spans="1:7" ht="12.75">
      <c r="A15" t="s">
        <v>244</v>
      </c>
      <c r="B15" s="2">
        <v>8097</v>
      </c>
      <c r="C15" s="2">
        <v>10909</v>
      </c>
      <c r="D15" s="2">
        <v>11451</v>
      </c>
      <c r="E15" s="2">
        <v>10796</v>
      </c>
      <c r="F15" s="2">
        <v>18126</v>
      </c>
      <c r="G15" s="2">
        <v>33887</v>
      </c>
    </row>
    <row r="16" spans="1:7" ht="12.75">
      <c r="A16" t="s">
        <v>245</v>
      </c>
      <c r="B16" s="2">
        <v>818380</v>
      </c>
      <c r="C16" s="2">
        <v>1595727</v>
      </c>
      <c r="D16" s="2">
        <v>2576065</v>
      </c>
      <c r="E16" s="2">
        <v>4622004</v>
      </c>
      <c r="F16" s="2">
        <v>10303487</v>
      </c>
      <c r="G16" s="2">
        <v>19060212</v>
      </c>
    </row>
    <row r="17" spans="1:7" ht="12.75">
      <c r="A17" t="s">
        <v>246</v>
      </c>
      <c r="B17">
        <v>101</v>
      </c>
      <c r="C17">
        <v>146</v>
      </c>
      <c r="D17">
        <v>225</v>
      </c>
      <c r="E17">
        <v>428</v>
      </c>
      <c r="F17">
        <v>568</v>
      </c>
      <c r="G17">
        <v>562</v>
      </c>
    </row>
    <row r="18" spans="1:7" ht="12.75">
      <c r="A18" t="s">
        <v>247</v>
      </c>
      <c r="B18" s="1">
        <v>0.2973</v>
      </c>
      <c r="C18" s="1">
        <v>0.3751</v>
      </c>
      <c r="D18" s="1">
        <v>0.4891</v>
      </c>
      <c r="E18" s="1">
        <v>0.8562</v>
      </c>
      <c r="F18" s="1">
        <v>1.0335</v>
      </c>
      <c r="G18" s="1">
        <v>1.0227</v>
      </c>
    </row>
    <row r="19" spans="1:7" ht="12.75">
      <c r="A19" t="s">
        <v>248</v>
      </c>
      <c r="B19">
        <v>101</v>
      </c>
      <c r="C19">
        <v>146</v>
      </c>
      <c r="D19">
        <v>225</v>
      </c>
      <c r="E19">
        <v>428</v>
      </c>
      <c r="F19">
        <v>568</v>
      </c>
      <c r="G19">
        <v>562</v>
      </c>
    </row>
    <row r="20" spans="1:7" ht="12.75">
      <c r="A20" t="s">
        <v>249</v>
      </c>
      <c r="B20" s="1">
        <v>0.2973</v>
      </c>
      <c r="C20" s="1">
        <v>0.3751</v>
      </c>
      <c r="D20" s="1">
        <v>0.4891</v>
      </c>
      <c r="E20" s="1">
        <v>0.8562</v>
      </c>
      <c r="F20" s="1">
        <v>1.0335</v>
      </c>
      <c r="G20" s="1">
        <v>1.0227</v>
      </c>
    </row>
    <row r="21" spans="1:7" ht="12.75">
      <c r="A21" t="s">
        <v>250</v>
      </c>
      <c r="B21" s="2">
        <v>8097</v>
      </c>
      <c r="C21" s="2">
        <v>10909</v>
      </c>
      <c r="D21" s="2">
        <v>11451</v>
      </c>
      <c r="E21" s="2">
        <v>10796</v>
      </c>
      <c r="F21" s="2">
        <v>17677</v>
      </c>
      <c r="G21" s="2">
        <v>3246</v>
      </c>
    </row>
    <row r="22" spans="1:7" ht="12.75">
      <c r="A22" t="s">
        <v>251</v>
      </c>
      <c r="B22" s="2">
        <v>8097</v>
      </c>
      <c r="C22" s="2">
        <v>10909</v>
      </c>
      <c r="D22" s="2">
        <v>11451</v>
      </c>
      <c r="E22" s="2">
        <v>10796</v>
      </c>
      <c r="F22" s="2">
        <v>17677</v>
      </c>
      <c r="G22" s="2">
        <v>3246</v>
      </c>
    </row>
    <row r="23" spans="1:7" ht="12.75">
      <c r="A23" t="s">
        <v>252</v>
      </c>
      <c r="B23" s="2">
        <v>147346</v>
      </c>
      <c r="C23" s="2">
        <v>217778</v>
      </c>
      <c r="D23" s="2">
        <v>349922</v>
      </c>
      <c r="E23" s="2">
        <v>571268</v>
      </c>
      <c r="F23" s="2">
        <v>1190584</v>
      </c>
      <c r="G23" s="2">
        <v>863484</v>
      </c>
    </row>
    <row r="24" spans="1:7" ht="12.75">
      <c r="A24" t="s">
        <v>253</v>
      </c>
      <c r="B24">
        <v>18</v>
      </c>
      <c r="C24">
        <v>20</v>
      </c>
      <c r="D24">
        <v>31</v>
      </c>
      <c r="E24">
        <v>53</v>
      </c>
      <c r="F24">
        <v>67</v>
      </c>
      <c r="G24">
        <v>266</v>
      </c>
    </row>
    <row r="25" spans="1:7" ht="12.75">
      <c r="A25" t="s">
        <v>254</v>
      </c>
      <c r="B25" s="1">
        <v>0.05</v>
      </c>
      <c r="C25" s="1">
        <v>0.05</v>
      </c>
      <c r="D25" s="1">
        <v>0.07</v>
      </c>
      <c r="E25" s="1">
        <v>0.11</v>
      </c>
      <c r="F25" s="1">
        <v>0.12</v>
      </c>
      <c r="G25" s="1">
        <v>0.48</v>
      </c>
    </row>
    <row r="26" spans="1:7" ht="12.75">
      <c r="A26" t="s">
        <v>255</v>
      </c>
      <c r="B26">
        <v>18</v>
      </c>
      <c r="C26">
        <v>20</v>
      </c>
      <c r="D26">
        <v>31</v>
      </c>
      <c r="E26">
        <v>53</v>
      </c>
      <c r="F26">
        <v>67</v>
      </c>
      <c r="G26">
        <v>266</v>
      </c>
    </row>
    <row r="27" spans="1:7" ht="12.75">
      <c r="A27" t="s">
        <v>256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</row>
    <row r="28" spans="1:7" ht="12.75">
      <c r="A28" t="s">
        <v>257</v>
      </c>
      <c r="B28" s="1">
        <v>-0.1678</v>
      </c>
      <c r="C28" s="1">
        <v>-0.0351</v>
      </c>
      <c r="D28" s="1">
        <v>0.0137</v>
      </c>
      <c r="E28" s="1">
        <v>0.0381</v>
      </c>
      <c r="F28" s="1">
        <v>0.0569</v>
      </c>
      <c r="G28" s="1">
        <v>0.0559</v>
      </c>
    </row>
    <row r="29" spans="1:7" ht="12.75">
      <c r="A29" t="s">
        <v>258</v>
      </c>
      <c r="B29" s="1">
        <v>-0.2489</v>
      </c>
      <c r="C29" s="1">
        <v>-0.0536</v>
      </c>
      <c r="D29" s="1">
        <v>0.0184</v>
      </c>
      <c r="E29" s="1">
        <v>0.0684</v>
      </c>
      <c r="F29" s="1">
        <v>0.1632</v>
      </c>
      <c r="G29" s="1">
        <v>0.2241</v>
      </c>
    </row>
    <row r="30" spans="1:7" ht="12.75">
      <c r="A30" t="s">
        <v>259</v>
      </c>
      <c r="B30" s="1">
        <v>0.5526</v>
      </c>
      <c r="C30" s="1">
        <v>0.9022</v>
      </c>
      <c r="D30" s="1">
        <v>1.0744</v>
      </c>
      <c r="E30" s="1">
        <v>1.2365</v>
      </c>
      <c r="F30" s="1">
        <v>1.3963</v>
      </c>
      <c r="G30" s="1">
        <v>1.3291</v>
      </c>
    </row>
    <row r="31" spans="1:7" ht="12.75">
      <c r="A31" t="s">
        <v>260</v>
      </c>
      <c r="B31" s="1">
        <v>0.2073</v>
      </c>
      <c r="C31" s="1">
        <v>0.2846</v>
      </c>
      <c r="D31" s="1">
        <v>0.3387</v>
      </c>
      <c r="E31" s="1">
        <v>0.2749</v>
      </c>
      <c r="F31" s="1">
        <v>0.2688</v>
      </c>
      <c r="G31" s="1">
        <v>0.2781</v>
      </c>
    </row>
    <row r="32" spans="1:7" ht="12.75">
      <c r="A32" t="s">
        <v>261</v>
      </c>
      <c r="B32" s="1">
        <v>-0.8097</v>
      </c>
      <c r="C32" s="1">
        <v>-0.1085</v>
      </c>
      <c r="D32" s="1">
        <v>0.0692</v>
      </c>
      <c r="E32" s="1">
        <v>0.1913</v>
      </c>
      <c r="F32" s="1">
        <v>0.2838</v>
      </c>
      <c r="G32" s="1">
        <v>0.2476</v>
      </c>
    </row>
    <row r="33" spans="1:7" ht="12.75">
      <c r="A33" t="s">
        <v>262</v>
      </c>
      <c r="B33" s="1">
        <v>0.3894</v>
      </c>
      <c r="C33" s="1">
        <v>0.3955</v>
      </c>
      <c r="D33" s="1">
        <v>0.3842</v>
      </c>
      <c r="E33" s="1">
        <v>0.3167</v>
      </c>
      <c r="F33" s="1">
        <v>0.3019</v>
      </c>
      <c r="G33" s="1">
        <v>0.3028</v>
      </c>
    </row>
    <row r="34" spans="1:7" ht="12.75">
      <c r="A34" t="s">
        <v>263</v>
      </c>
      <c r="B34" s="1">
        <v>0.3728</v>
      </c>
      <c r="C34" s="1">
        <v>0.3429</v>
      </c>
      <c r="D34" s="1">
        <v>0.3016</v>
      </c>
      <c r="E34" s="1">
        <v>0.2405</v>
      </c>
      <c r="F34" s="1">
        <v>0.2091</v>
      </c>
      <c r="G34" s="1">
        <v>0.21</v>
      </c>
    </row>
    <row r="35" spans="1:7" ht="12.75">
      <c r="A35" t="s">
        <v>264</v>
      </c>
      <c r="B35" s="1">
        <v>0.3751</v>
      </c>
      <c r="C35" s="1">
        <v>0.3154</v>
      </c>
      <c r="D35" s="1">
        <v>0.3152</v>
      </c>
      <c r="E35" s="1">
        <v>0.2224</v>
      </c>
      <c r="F35" s="1">
        <v>0.1925</v>
      </c>
      <c r="G35" s="1">
        <v>0.2093</v>
      </c>
    </row>
    <row r="36" spans="1:7" ht="12.75">
      <c r="A36" t="s">
        <v>265</v>
      </c>
      <c r="B36" s="1">
        <v>0.0074</v>
      </c>
      <c r="C36" s="1">
        <v>0.0073</v>
      </c>
      <c r="D36" s="1">
        <v>0.0117</v>
      </c>
      <c r="E36" s="1">
        <v>0.0268</v>
      </c>
      <c r="F36" s="1">
        <v>0.0521</v>
      </c>
      <c r="G36" s="1">
        <v>0.0732</v>
      </c>
    </row>
    <row r="37" spans="1:7" ht="12.75">
      <c r="A37" t="s">
        <v>266</v>
      </c>
      <c r="B37" s="1">
        <v>0.0101</v>
      </c>
      <c r="C37" s="1">
        <v>0.0067</v>
      </c>
      <c r="D37" s="1">
        <v>0.0362</v>
      </c>
      <c r="E37" s="1">
        <v>0.0102</v>
      </c>
      <c r="F37" s="1">
        <v>0</v>
      </c>
      <c r="G37" s="1">
        <v>0</v>
      </c>
    </row>
    <row r="38" spans="1:7" ht="12.75">
      <c r="A38" t="s">
        <v>267</v>
      </c>
      <c r="B38" s="1">
        <v>0.3576</v>
      </c>
      <c r="C38" s="1">
        <v>0.3014</v>
      </c>
      <c r="D38" s="1">
        <v>0.2673</v>
      </c>
      <c r="E38" s="1">
        <v>0.1854</v>
      </c>
      <c r="F38" s="1">
        <v>0.1403</v>
      </c>
      <c r="G38" s="1">
        <v>0.1361</v>
      </c>
    </row>
    <row r="39" spans="1:7" ht="12.75">
      <c r="A39" t="s">
        <v>268</v>
      </c>
      <c r="B39" s="1">
        <v>0.2034</v>
      </c>
      <c r="C39" s="1">
        <v>0.1888</v>
      </c>
      <c r="D39" s="1">
        <v>0.1493</v>
      </c>
      <c r="E39" s="1">
        <v>0.1018</v>
      </c>
      <c r="F39" s="1">
        <v>0.0857</v>
      </c>
      <c r="G39" s="1">
        <v>0.0894</v>
      </c>
    </row>
    <row r="40" spans="1:7" ht="12.75">
      <c r="A40" t="s">
        <v>269</v>
      </c>
      <c r="B40" s="1">
        <v>0.1542</v>
      </c>
      <c r="C40" s="1">
        <v>0.1126</v>
      </c>
      <c r="D40" s="1">
        <v>0.118</v>
      </c>
      <c r="E40" s="1">
        <v>0.0836</v>
      </c>
      <c r="F40" s="1">
        <v>0.0546</v>
      </c>
      <c r="G40" s="1">
        <v>0.0467</v>
      </c>
    </row>
    <row r="41" spans="1:7" ht="12.75">
      <c r="A41" t="s">
        <v>270</v>
      </c>
      <c r="B41" s="1">
        <v>0.7092</v>
      </c>
      <c r="C41" s="1">
        <v>0.4442</v>
      </c>
      <c r="D41" s="1">
        <v>0.3131</v>
      </c>
      <c r="E41" s="1">
        <v>0.2192</v>
      </c>
      <c r="F41" s="1">
        <v>0.1597</v>
      </c>
      <c r="G41" s="1">
        <v>0.1487</v>
      </c>
    </row>
    <row r="42" spans="1:7" ht="12.75">
      <c r="A42" t="s">
        <v>271</v>
      </c>
      <c r="B42" s="1">
        <v>0.4035</v>
      </c>
      <c r="C42" s="1">
        <v>0.2783</v>
      </c>
      <c r="D42" s="1">
        <v>0.1749</v>
      </c>
      <c r="E42" s="1">
        <v>0.1203</v>
      </c>
      <c r="F42" s="1">
        <v>0.0975</v>
      </c>
      <c r="G42" s="1">
        <v>0.0977</v>
      </c>
    </row>
    <row r="43" spans="1:7" ht="12.75">
      <c r="A43" t="s">
        <v>272</v>
      </c>
      <c r="B43">
        <v>8.84</v>
      </c>
      <c r="C43">
        <v>7.3</v>
      </c>
      <c r="D43">
        <v>6.01</v>
      </c>
      <c r="E43">
        <v>5.97</v>
      </c>
      <c r="F43">
        <v>7.1</v>
      </c>
      <c r="G43">
        <v>8.51</v>
      </c>
    </row>
    <row r="44" spans="1:7" ht="12.75">
      <c r="A44" t="s">
        <v>273</v>
      </c>
      <c r="B44">
        <v>66</v>
      </c>
      <c r="C44">
        <v>56</v>
      </c>
      <c r="D44">
        <v>58</v>
      </c>
      <c r="E44">
        <v>71</v>
      </c>
      <c r="F44">
        <v>82</v>
      </c>
      <c r="G44">
        <v>84</v>
      </c>
    </row>
    <row r="45" spans="1:7" ht="12.75">
      <c r="A45" t="s">
        <v>274</v>
      </c>
      <c r="C45">
        <v>56</v>
      </c>
      <c r="D45">
        <v>58</v>
      </c>
      <c r="E45">
        <v>71</v>
      </c>
      <c r="F45">
        <v>82</v>
      </c>
      <c r="G45">
        <v>84</v>
      </c>
    </row>
    <row r="46" ht="12.75">
      <c r="A46" t="s">
        <v>275</v>
      </c>
    </row>
    <row r="47" spans="1:7" ht="12.75">
      <c r="A47" t="s">
        <v>276</v>
      </c>
      <c r="B47" s="1">
        <v>0.0373</v>
      </c>
      <c r="C47" s="1">
        <v>0.0191</v>
      </c>
      <c r="D47" s="1">
        <v>0.0244</v>
      </c>
      <c r="E47" s="1">
        <v>0.0214</v>
      </c>
      <c r="F47" s="1">
        <v>0.0033</v>
      </c>
      <c r="G47" s="1">
        <v>0.0032</v>
      </c>
    </row>
    <row r="48" spans="1:7" ht="12.75">
      <c r="A48" t="s">
        <v>277</v>
      </c>
      <c r="B48" s="1">
        <v>0.0253</v>
      </c>
      <c r="C48" s="1">
        <v>0.013</v>
      </c>
      <c r="D48" s="1">
        <v>0.0142</v>
      </c>
      <c r="E48" s="1">
        <v>0.0104</v>
      </c>
      <c r="F48" s="1">
        <v>0.0024</v>
      </c>
      <c r="G48" s="1">
        <v>0.0014</v>
      </c>
    </row>
    <row r="49" spans="1:7" ht="12.75">
      <c r="A49" t="s">
        <v>278</v>
      </c>
      <c r="B49" s="1">
        <v>0.0695</v>
      </c>
      <c r="C49" s="1">
        <v>0.0159</v>
      </c>
      <c r="D49" s="1">
        <v>0.0253</v>
      </c>
      <c r="E49" s="1">
        <v>0.0082</v>
      </c>
      <c r="F49" s="1">
        <v>0.0018</v>
      </c>
      <c r="G49" s="1">
        <v>0.0004</v>
      </c>
    </row>
    <row r="50" spans="1:7" ht="12.75">
      <c r="A50" t="s">
        <v>279</v>
      </c>
      <c r="B50" s="1">
        <v>0.0695</v>
      </c>
      <c r="C50" s="1">
        <v>0.0159</v>
      </c>
      <c r="D50" s="1">
        <v>0.0253</v>
      </c>
      <c r="E50" s="1">
        <v>0.0082</v>
      </c>
      <c r="F50" s="1">
        <v>0.0018</v>
      </c>
      <c r="G50" s="1">
        <v>0.0004</v>
      </c>
    </row>
    <row r="51" spans="1:7" ht="12.75">
      <c r="A51" t="s">
        <v>280</v>
      </c>
      <c r="B51" s="1">
        <v>1.8664</v>
      </c>
      <c r="C51" s="1">
        <v>1.6275</v>
      </c>
      <c r="D51" s="1">
        <v>1.3316</v>
      </c>
      <c r="E51" s="1">
        <v>1</v>
      </c>
      <c r="F51" s="1">
        <v>2.5123</v>
      </c>
      <c r="G51" s="1">
        <v>1.339</v>
      </c>
    </row>
    <row r="52" spans="1:7" ht="12.75">
      <c r="A52" t="s">
        <v>281</v>
      </c>
      <c r="B52" s="1">
        <v>0.4913</v>
      </c>
      <c r="C52" s="1">
        <v>0.1778</v>
      </c>
      <c r="D52" s="1">
        <v>0.1102</v>
      </c>
      <c r="E52" s="1">
        <v>0.1541</v>
      </c>
      <c r="F52" s="1">
        <v>0.0222</v>
      </c>
      <c r="G52" s="1">
        <v>0.0439</v>
      </c>
    </row>
    <row r="53" spans="1:7" ht="12.75">
      <c r="A53" t="s">
        <v>282</v>
      </c>
      <c r="B53" s="2">
        <v>788496</v>
      </c>
      <c r="C53" s="2">
        <v>347134</v>
      </c>
      <c r="D53" s="2">
        <v>323369</v>
      </c>
      <c r="E53" s="2">
        <v>859496</v>
      </c>
      <c r="F53" s="2">
        <v>253871</v>
      </c>
      <c r="G53" s="2">
        <v>907402</v>
      </c>
    </row>
    <row r="54" spans="1:7" ht="12.75">
      <c r="A54" t="s">
        <v>283</v>
      </c>
      <c r="B54" s="2">
        <v>16555</v>
      </c>
      <c r="C54" s="2">
        <v>16091</v>
      </c>
      <c r="D54" s="2">
        <v>38855</v>
      </c>
      <c r="E54" s="2">
        <v>32416</v>
      </c>
      <c r="F54" s="2">
        <v>697261</v>
      </c>
      <c r="G54" s="2">
        <v>414092</v>
      </c>
    </row>
    <row r="55" ht="12.75">
      <c r="A55" t="s">
        <v>284</v>
      </c>
    </row>
    <row r="56" ht="12.75">
      <c r="A56" t="s">
        <v>285</v>
      </c>
    </row>
    <row r="57" spans="1:6" ht="12.75">
      <c r="A57" t="s">
        <v>286</v>
      </c>
      <c r="B57">
        <v>0</v>
      </c>
      <c r="C57">
        <v>0</v>
      </c>
      <c r="D57">
        <v>0</v>
      </c>
      <c r="E57">
        <v>0</v>
      </c>
      <c r="F57">
        <v>0</v>
      </c>
    </row>
    <row r="58" spans="1:7" ht="12.75">
      <c r="A58" t="s">
        <v>287</v>
      </c>
      <c r="B58" s="2">
        <v>761456</v>
      </c>
      <c r="C58" s="2">
        <v>1546087</v>
      </c>
      <c r="D58" s="2">
        <v>2492495</v>
      </c>
      <c r="E58" s="2">
        <v>4523148</v>
      </c>
      <c r="F58" s="2">
        <v>10216909</v>
      </c>
      <c r="G58" s="2">
        <v>18979470</v>
      </c>
    </row>
    <row r="59" spans="1:7" ht="12.75">
      <c r="A59" t="s">
        <v>288</v>
      </c>
      <c r="B59" s="2">
        <v>56924</v>
      </c>
      <c r="C59" s="2">
        <v>49640</v>
      </c>
      <c r="D59" s="2">
        <v>83571</v>
      </c>
      <c r="E59" s="2">
        <v>98856</v>
      </c>
      <c r="F59" s="2">
        <v>86578</v>
      </c>
      <c r="G59" s="2">
        <v>80742</v>
      </c>
    </row>
    <row r="60" ht="12.75">
      <c r="A60" t="s">
        <v>289</v>
      </c>
    </row>
    <row r="61" ht="12.75">
      <c r="A61" t="s">
        <v>290</v>
      </c>
    </row>
    <row r="62" ht="12.75">
      <c r="A62" t="s">
        <v>291</v>
      </c>
    </row>
    <row r="63" spans="1:7" ht="12.75">
      <c r="A63" t="s">
        <v>292</v>
      </c>
      <c r="D63" s="2">
        <v>12513</v>
      </c>
      <c r="E63" s="2">
        <v>2621</v>
      </c>
      <c r="F63" s="2">
        <v>2689</v>
      </c>
      <c r="G63" s="2">
        <v>44802</v>
      </c>
    </row>
    <row r="64" ht="12.75">
      <c r="A64" t="s">
        <v>293</v>
      </c>
    </row>
    <row r="65" spans="1:7" ht="12.75">
      <c r="A65" t="s">
        <v>294</v>
      </c>
      <c r="E65" s="2">
        <v>57223</v>
      </c>
      <c r="F65" s="2">
        <v>62818</v>
      </c>
      <c r="G65" s="2">
        <v>47344</v>
      </c>
    </row>
    <row r="66" spans="1:7" ht="12.75">
      <c r="A66" t="s">
        <v>295</v>
      </c>
      <c r="B66" s="2">
        <v>38398</v>
      </c>
      <c r="C66" s="2">
        <v>43342</v>
      </c>
      <c r="D66" s="2">
        <v>66392</v>
      </c>
      <c r="E66" s="2">
        <v>103400</v>
      </c>
      <c r="F66" s="2">
        <v>176469</v>
      </c>
      <c r="G66" s="2">
        <v>271939</v>
      </c>
    </row>
    <row r="67" spans="1:7" ht="12.75">
      <c r="A67" t="s">
        <v>296</v>
      </c>
      <c r="B67" s="2">
        <v>1604905</v>
      </c>
      <c r="C67" s="2">
        <v>1952654</v>
      </c>
      <c r="D67" s="2">
        <v>2933624</v>
      </c>
      <c r="E67" s="2">
        <v>5578304</v>
      </c>
      <c r="F67" s="2">
        <v>11410017</v>
      </c>
      <c r="G67" s="2">
        <v>20665049</v>
      </c>
    </row>
    <row r="68" spans="1:7" ht="12.75">
      <c r="A68" t="s">
        <v>297</v>
      </c>
      <c r="B68" s="2">
        <v>271272</v>
      </c>
      <c r="C68" s="2">
        <v>454527</v>
      </c>
      <c r="D68" s="2">
        <v>806687</v>
      </c>
      <c r="E68" s="2">
        <v>2966054</v>
      </c>
      <c r="F68" s="2">
        <v>8100816</v>
      </c>
      <c r="G68" s="2">
        <v>15975237</v>
      </c>
    </row>
    <row r="69" spans="1:7" ht="12.75">
      <c r="A69" t="s">
        <v>298</v>
      </c>
      <c r="B69">
        <v>0</v>
      </c>
      <c r="C69" s="2">
        <v>100000</v>
      </c>
      <c r="D69" s="2">
        <v>250000</v>
      </c>
      <c r="E69" s="2">
        <v>2072582</v>
      </c>
      <c r="F69" s="2">
        <v>6129766</v>
      </c>
      <c r="G69" s="2">
        <v>13985045</v>
      </c>
    </row>
    <row r="70" ht="12.75">
      <c r="A70" t="s">
        <v>299</v>
      </c>
    </row>
    <row r="71" ht="12.75">
      <c r="A71" t="s">
        <v>300</v>
      </c>
    </row>
    <row r="72" spans="1:7" ht="12.75">
      <c r="A72" t="s">
        <v>301</v>
      </c>
      <c r="B72" s="2">
        <v>65871</v>
      </c>
      <c r="C72" s="2">
        <v>91783</v>
      </c>
      <c r="D72" s="2">
        <v>124312</v>
      </c>
      <c r="E72" s="2">
        <v>157425</v>
      </c>
      <c r="F72" s="2">
        <v>534449</v>
      </c>
      <c r="G72" s="2">
        <v>775284</v>
      </c>
    </row>
    <row r="73" ht="12.75">
      <c r="A73" t="s">
        <v>302</v>
      </c>
    </row>
    <row r="74" spans="1:7" ht="12.75">
      <c r="A74" t="s">
        <v>303</v>
      </c>
      <c r="B74" s="2">
        <v>58055</v>
      </c>
      <c r="C74" s="2">
        <v>44966</v>
      </c>
      <c r="D74" s="2">
        <v>82453</v>
      </c>
      <c r="E74" s="2">
        <v>164779</v>
      </c>
      <c r="F74" s="2">
        <v>246017</v>
      </c>
      <c r="G74" s="2">
        <v>140898</v>
      </c>
    </row>
    <row r="75" ht="12.75">
      <c r="A75" t="s">
        <v>304</v>
      </c>
    </row>
    <row r="76" spans="1:7" ht="12.75">
      <c r="A76" t="s">
        <v>305</v>
      </c>
      <c r="G76" s="2">
        <v>210526</v>
      </c>
    </row>
    <row r="77" spans="1:7" ht="12.75">
      <c r="A77" t="s">
        <v>306</v>
      </c>
      <c r="B77" s="2">
        <v>833633</v>
      </c>
      <c r="C77" s="2">
        <v>1498127</v>
      </c>
      <c r="D77" s="2">
        <v>2126937</v>
      </c>
      <c r="E77" s="2">
        <v>2612250</v>
      </c>
      <c r="F77" s="2">
        <v>3309201</v>
      </c>
      <c r="G77" s="2">
        <v>4689812</v>
      </c>
    </row>
    <row r="78" spans="1:7" ht="12.75">
      <c r="A78" t="s">
        <v>307</v>
      </c>
      <c r="B78">
        <v>0</v>
      </c>
      <c r="C78" s="2">
        <v>500000</v>
      </c>
      <c r="D78" s="2">
        <v>500000</v>
      </c>
      <c r="E78" s="2">
        <v>500000</v>
      </c>
      <c r="F78" s="2">
        <v>500000</v>
      </c>
      <c r="G78" s="2">
        <v>750000</v>
      </c>
    </row>
    <row r="79" spans="1:7" ht="12.75">
      <c r="A79" t="s">
        <v>308</v>
      </c>
      <c r="B79">
        <v>0</v>
      </c>
      <c r="C79" s="2">
        <v>-20502</v>
      </c>
      <c r="D79" s="2">
        <v>74615</v>
      </c>
      <c r="E79" s="2">
        <v>324545</v>
      </c>
      <c r="F79" s="2">
        <v>967171</v>
      </c>
      <c r="G79" s="2">
        <v>1942513</v>
      </c>
    </row>
    <row r="80" spans="1:7" ht="12.75">
      <c r="A80" t="s">
        <v>309</v>
      </c>
      <c r="F80" s="2">
        <v>500000</v>
      </c>
      <c r="G80" s="2">
        <v>750000</v>
      </c>
    </row>
    <row r="81" ht="12.75">
      <c r="A81" t="s">
        <v>310</v>
      </c>
    </row>
    <row r="82" spans="1:7" ht="12.75">
      <c r="A82" t="s">
        <v>311</v>
      </c>
      <c r="B82" s="2">
        <v>833633</v>
      </c>
      <c r="C82" s="2">
        <v>1018629</v>
      </c>
      <c r="D82" s="2">
        <v>1552322</v>
      </c>
      <c r="E82" s="2">
        <v>1787705</v>
      </c>
      <c r="F82" s="2">
        <v>1842030</v>
      </c>
      <c r="G82" s="2">
        <v>1997299</v>
      </c>
    </row>
    <row r="83" spans="1:6" ht="12.75">
      <c r="A83" t="s">
        <v>312</v>
      </c>
      <c r="B83">
        <v>0</v>
      </c>
      <c r="C83">
        <v>0</v>
      </c>
      <c r="D83">
        <v>0</v>
      </c>
      <c r="E83">
        <v>0</v>
      </c>
      <c r="F83">
        <v>0</v>
      </c>
    </row>
    <row r="84" spans="1:6" ht="12.75">
      <c r="A84" t="s">
        <v>313</v>
      </c>
      <c r="B84">
        <v>0</v>
      </c>
      <c r="C84">
        <v>0</v>
      </c>
      <c r="D84">
        <v>0</v>
      </c>
      <c r="E84">
        <v>0</v>
      </c>
      <c r="F84">
        <v>0</v>
      </c>
    </row>
    <row r="85" spans="1:7" ht="12.75">
      <c r="A85" t="s">
        <v>314</v>
      </c>
      <c r="B85" s="2">
        <v>300249</v>
      </c>
      <c r="C85" s="2">
        <v>506199</v>
      </c>
      <c r="D85" s="2">
        <v>827400</v>
      </c>
      <c r="E85" s="2">
        <v>1170149</v>
      </c>
      <c r="F85" s="2">
        <v>2282820</v>
      </c>
      <c r="G85" s="2">
        <v>4460612</v>
      </c>
    </row>
    <row r="86" spans="1:7" ht="12.75">
      <c r="A86" t="s">
        <v>315</v>
      </c>
      <c r="B86" s="2">
        <v>291436</v>
      </c>
      <c r="C86" s="2">
        <v>482376</v>
      </c>
      <c r="D86" s="2">
        <v>804320</v>
      </c>
      <c r="E86" s="2">
        <v>1138608</v>
      </c>
      <c r="F86" s="2">
        <v>2214699</v>
      </c>
      <c r="G86" s="2">
        <v>4453307</v>
      </c>
    </row>
    <row r="87" spans="1:7" ht="12.75">
      <c r="A87" t="s">
        <v>316</v>
      </c>
      <c r="B87" s="2">
        <v>291436</v>
      </c>
      <c r="C87" s="2">
        <v>482376</v>
      </c>
      <c r="D87" s="2">
        <v>804320</v>
      </c>
      <c r="E87" s="2">
        <v>1133584</v>
      </c>
      <c r="F87" s="2">
        <v>2172137</v>
      </c>
      <c r="G87" s="2">
        <v>4422754</v>
      </c>
    </row>
    <row r="88" spans="1:7" ht="12.75">
      <c r="A88" t="s">
        <v>317</v>
      </c>
      <c r="B88" s="2">
        <v>284345</v>
      </c>
      <c r="C88" s="2">
        <v>477395</v>
      </c>
      <c r="D88" s="2">
        <v>801495</v>
      </c>
      <c r="E88" s="2">
        <v>1129655</v>
      </c>
      <c r="F88" s="2">
        <v>2167556</v>
      </c>
      <c r="G88" s="2">
        <v>4415684</v>
      </c>
    </row>
    <row r="89" spans="1:7" ht="12.75">
      <c r="A89" t="s">
        <v>318</v>
      </c>
      <c r="B89" s="2">
        <v>7091</v>
      </c>
      <c r="C89" s="2">
        <v>4981</v>
      </c>
      <c r="D89" s="2">
        <v>2825</v>
      </c>
      <c r="E89" s="2">
        <v>3929</v>
      </c>
      <c r="F89" s="2">
        <v>4581</v>
      </c>
      <c r="G89" s="2">
        <v>7070</v>
      </c>
    </row>
    <row r="90" ht="12.75">
      <c r="A90" t="s">
        <v>319</v>
      </c>
    </row>
    <row r="91" spans="1:7" ht="12.75">
      <c r="A91" t="s">
        <v>320</v>
      </c>
      <c r="B91">
        <v>0</v>
      </c>
      <c r="C91">
        <v>0</v>
      </c>
      <c r="D91">
        <v>0</v>
      </c>
      <c r="E91" s="2">
        <v>5024</v>
      </c>
      <c r="F91" s="2">
        <v>42562</v>
      </c>
      <c r="G91" s="2">
        <v>30553</v>
      </c>
    </row>
    <row r="92" spans="1:6" ht="12.75">
      <c r="A92" t="s">
        <v>321</v>
      </c>
      <c r="B92">
        <v>0</v>
      </c>
      <c r="C92">
        <v>0</v>
      </c>
      <c r="D92">
        <v>0</v>
      </c>
      <c r="E92" s="2">
        <v>5024</v>
      </c>
      <c r="F92" s="2">
        <v>42562</v>
      </c>
    </row>
    <row r="93" spans="1:7" ht="12.75">
      <c r="A93" t="s">
        <v>322</v>
      </c>
      <c r="E93" s="2">
        <v>5024</v>
      </c>
      <c r="F93" s="2">
        <v>42562</v>
      </c>
      <c r="G93" s="2">
        <v>30553</v>
      </c>
    </row>
    <row r="94" ht="12.75">
      <c r="A94" t="s">
        <v>323</v>
      </c>
    </row>
    <row r="95" ht="12.75">
      <c r="A95" t="s">
        <v>324</v>
      </c>
    </row>
    <row r="96" spans="1:7" ht="12.75">
      <c r="A96" t="s">
        <v>325</v>
      </c>
      <c r="B96" s="2">
        <v>8813</v>
      </c>
      <c r="C96" s="2">
        <v>23823</v>
      </c>
      <c r="D96" s="2">
        <v>23080</v>
      </c>
      <c r="E96" s="2">
        <v>9085</v>
      </c>
      <c r="F96" s="2">
        <v>11916</v>
      </c>
      <c r="G96" s="2">
        <v>7305</v>
      </c>
    </row>
    <row r="97" spans="1:6" ht="12.75">
      <c r="A97" t="s">
        <v>326</v>
      </c>
      <c r="E97" s="2">
        <v>22456</v>
      </c>
      <c r="F97" s="2">
        <v>56205</v>
      </c>
    </row>
    <row r="98" spans="1:2" ht="12.75">
      <c r="A98" t="s">
        <v>327</v>
      </c>
      <c r="B98">
        <v>0</v>
      </c>
    </row>
    <row r="99" ht="12.75">
      <c r="A99" t="s">
        <v>328</v>
      </c>
    </row>
    <row r="100" ht="12.75">
      <c r="A100" t="s">
        <v>329</v>
      </c>
    </row>
    <row r="101" ht="12.75">
      <c r="A101" t="s">
        <v>330</v>
      </c>
    </row>
    <row r="102" ht="12.75">
      <c r="A102" t="s">
        <v>331</v>
      </c>
    </row>
    <row r="103" ht="12.75">
      <c r="A103" t="s">
        <v>332</v>
      </c>
    </row>
    <row r="104" ht="12.75">
      <c r="A104" t="s">
        <v>333</v>
      </c>
    </row>
    <row r="105" ht="12.75">
      <c r="A105" t="s">
        <v>334</v>
      </c>
    </row>
    <row r="106" spans="1:7" ht="12.75">
      <c r="A106" t="s">
        <v>335</v>
      </c>
      <c r="B106" s="2">
        <v>10757</v>
      </c>
      <c r="C106" s="2">
        <v>13022</v>
      </c>
      <c r="D106" s="2">
        <v>28511</v>
      </c>
      <c r="E106" s="2">
        <v>114192</v>
      </c>
      <c r="F106" s="2">
        <v>442903</v>
      </c>
      <c r="G106" s="2">
        <v>1173636</v>
      </c>
    </row>
    <row r="107" spans="1:7" ht="12.75">
      <c r="A107" t="s">
        <v>336</v>
      </c>
      <c r="B107" s="2">
        <v>10757</v>
      </c>
      <c r="C107" s="2">
        <v>13022</v>
      </c>
      <c r="D107" s="2">
        <v>28511</v>
      </c>
      <c r="E107" s="2">
        <v>114192</v>
      </c>
      <c r="F107" s="2">
        <v>442903</v>
      </c>
      <c r="G107" s="2">
        <v>1173636</v>
      </c>
    </row>
    <row r="108" spans="1:7" ht="12.75">
      <c r="A108" t="s">
        <v>337</v>
      </c>
      <c r="B108" s="2">
        <v>10757</v>
      </c>
      <c r="C108" s="2">
        <v>13022</v>
      </c>
      <c r="D108" s="2">
        <v>28511</v>
      </c>
      <c r="E108" s="2">
        <v>114192</v>
      </c>
      <c r="F108" s="2">
        <v>442903</v>
      </c>
      <c r="G108" s="2">
        <v>1173636</v>
      </c>
    </row>
    <row r="109" spans="1:7" ht="12.75">
      <c r="A109" t="s">
        <v>338</v>
      </c>
      <c r="D109" s="2">
        <v>8859</v>
      </c>
      <c r="E109" s="2">
        <v>76639</v>
      </c>
      <c r="F109" s="2">
        <v>377193</v>
      </c>
      <c r="G109" s="2">
        <v>1076761</v>
      </c>
    </row>
    <row r="110" spans="1:7" ht="12.75">
      <c r="A110" t="s">
        <v>339</v>
      </c>
      <c r="B110" s="2">
        <v>10757</v>
      </c>
      <c r="C110" s="2">
        <v>13022</v>
      </c>
      <c r="D110" s="2">
        <v>19652</v>
      </c>
      <c r="E110" s="2">
        <v>37553</v>
      </c>
      <c r="F110" s="2">
        <v>65710</v>
      </c>
      <c r="G110" s="2">
        <v>96875</v>
      </c>
    </row>
    <row r="111" ht="12.75">
      <c r="A111" t="s">
        <v>340</v>
      </c>
    </row>
    <row r="112" spans="1:7" ht="12.75">
      <c r="A112" t="s">
        <v>341</v>
      </c>
      <c r="G112">
        <v>0</v>
      </c>
    </row>
    <row r="113" ht="12.75">
      <c r="A113" t="s">
        <v>342</v>
      </c>
    </row>
    <row r="114" ht="12.75">
      <c r="A114" t="s">
        <v>343</v>
      </c>
    </row>
    <row r="115" ht="12.75">
      <c r="A115" t="s">
        <v>344</v>
      </c>
    </row>
    <row r="116" spans="1:6" ht="12.75">
      <c r="A116" t="s">
        <v>345</v>
      </c>
      <c r="B116">
        <v>0</v>
      </c>
      <c r="C116">
        <v>0</v>
      </c>
      <c r="D116">
        <v>0</v>
      </c>
      <c r="E116">
        <v>0</v>
      </c>
      <c r="F116">
        <v>0</v>
      </c>
    </row>
    <row r="117" spans="1:7" ht="12.75">
      <c r="A117" t="s">
        <v>346</v>
      </c>
      <c r="B117" s="2">
        <v>14681</v>
      </c>
      <c r="C117" s="2">
        <v>11896</v>
      </c>
      <c r="D117" s="2">
        <v>88500</v>
      </c>
      <c r="E117" s="2">
        <v>43246</v>
      </c>
      <c r="F117">
        <v>0</v>
      </c>
      <c r="G117">
        <v>-632</v>
      </c>
    </row>
    <row r="118" spans="1:7" ht="12.75">
      <c r="A118" t="s">
        <v>347</v>
      </c>
      <c r="B118" s="2">
        <v>14681</v>
      </c>
      <c r="C118" s="2">
        <v>11896</v>
      </c>
      <c r="D118" s="2">
        <v>88500</v>
      </c>
      <c r="E118" s="2">
        <v>43246</v>
      </c>
      <c r="F118">
        <v>0</v>
      </c>
      <c r="G118">
        <v>0</v>
      </c>
    </row>
    <row r="119" spans="1:7" ht="12.75">
      <c r="A119" t="s">
        <v>348</v>
      </c>
      <c r="B119">
        <v>0</v>
      </c>
      <c r="D119">
        <v>0</v>
      </c>
      <c r="E119">
        <v>0</v>
      </c>
      <c r="F119">
        <v>0</v>
      </c>
      <c r="G119">
        <v>632</v>
      </c>
    </row>
    <row r="120" spans="1:7" ht="12.75">
      <c r="A120" t="s">
        <v>349</v>
      </c>
      <c r="B120" s="2">
        <v>517908</v>
      </c>
      <c r="C120" s="2">
        <v>536183</v>
      </c>
      <c r="D120" s="2">
        <v>653108</v>
      </c>
      <c r="E120" s="2">
        <v>788910</v>
      </c>
      <c r="F120" s="2">
        <v>1192008</v>
      </c>
      <c r="G120" s="2">
        <v>2183206</v>
      </c>
    </row>
    <row r="121" spans="1:7" ht="12.75">
      <c r="A121" t="s">
        <v>350</v>
      </c>
      <c r="B121" s="2">
        <v>294619</v>
      </c>
      <c r="C121" s="2">
        <v>335879</v>
      </c>
      <c r="D121" s="2">
        <v>364838</v>
      </c>
      <c r="E121" s="2">
        <v>433091</v>
      </c>
      <c r="F121" s="2">
        <v>727978</v>
      </c>
      <c r="G121" s="2">
        <v>1433808</v>
      </c>
    </row>
    <row r="122" spans="1:7" ht="12.75">
      <c r="A122" t="s">
        <v>351</v>
      </c>
      <c r="B122" s="2">
        <v>15671</v>
      </c>
      <c r="C122" s="2">
        <v>19729</v>
      </c>
      <c r="D122" s="2">
        <v>19415</v>
      </c>
      <c r="E122" s="2">
        <v>44313</v>
      </c>
      <c r="F122" s="2">
        <v>77089</v>
      </c>
      <c r="G122" s="2">
        <v>121499</v>
      </c>
    </row>
    <row r="123" spans="1:7" ht="12.75">
      <c r="A123" t="s">
        <v>352</v>
      </c>
      <c r="B123" s="2">
        <v>207618</v>
      </c>
      <c r="C123" s="2">
        <v>180575</v>
      </c>
      <c r="D123" s="2">
        <v>268855</v>
      </c>
      <c r="E123" s="2">
        <v>311506</v>
      </c>
      <c r="F123" s="2">
        <v>386941</v>
      </c>
      <c r="G123" s="2">
        <v>627899</v>
      </c>
    </row>
    <row r="124" spans="1:7" ht="12.75">
      <c r="A124" t="s">
        <v>353</v>
      </c>
      <c r="B124" s="2">
        <v>-243097</v>
      </c>
      <c r="C124" s="2">
        <v>-54902</v>
      </c>
      <c r="D124" s="2">
        <v>57281</v>
      </c>
      <c r="E124" s="2">
        <v>223801</v>
      </c>
      <c r="F124" s="2">
        <v>647909</v>
      </c>
      <c r="G124" s="2">
        <v>1104402</v>
      </c>
    </row>
    <row r="125" spans="1:7" ht="12.75">
      <c r="A125" t="s">
        <v>354</v>
      </c>
      <c r="B125">
        <v>0</v>
      </c>
      <c r="C125">
        <v>0</v>
      </c>
      <c r="D125">
        <v>0</v>
      </c>
      <c r="E125">
        <v>0</v>
      </c>
      <c r="F125">
        <v>0</v>
      </c>
      <c r="G125">
        <v>0</v>
      </c>
    </row>
    <row r="126" spans="1:7" ht="12.75">
      <c r="A126" t="s">
        <v>355</v>
      </c>
      <c r="B126" s="2">
        <v>-243097</v>
      </c>
      <c r="C126" s="2">
        <v>-54902</v>
      </c>
      <c r="D126" s="2">
        <v>57281</v>
      </c>
      <c r="E126" s="2">
        <v>223801</v>
      </c>
      <c r="F126" s="2">
        <v>647909</v>
      </c>
      <c r="G126" s="2">
        <v>1104402</v>
      </c>
    </row>
    <row r="127" spans="1:7" ht="12.75">
      <c r="A127" t="s">
        <v>356</v>
      </c>
      <c r="B127">
        <v>0</v>
      </c>
      <c r="C127" s="2">
        <v>7580</v>
      </c>
      <c r="D127" s="2">
        <v>23862</v>
      </c>
      <c r="E127" s="2">
        <v>61699</v>
      </c>
      <c r="F127" s="2">
        <v>164815</v>
      </c>
      <c r="G127" s="2">
        <v>208175</v>
      </c>
    </row>
    <row r="128" spans="1:7" ht="12.75">
      <c r="A128" t="s">
        <v>357</v>
      </c>
      <c r="B128" s="2">
        <v>-243097</v>
      </c>
      <c r="C128" s="2">
        <v>-62482</v>
      </c>
      <c r="D128" s="2">
        <v>33419</v>
      </c>
      <c r="E128" s="2">
        <v>162102</v>
      </c>
      <c r="F128" s="2">
        <v>483094</v>
      </c>
      <c r="G128" s="2">
        <v>896227</v>
      </c>
    </row>
    <row r="129" spans="1:7" ht="12.75">
      <c r="A129" t="s">
        <v>358</v>
      </c>
      <c r="B129" s="2">
        <v>250840</v>
      </c>
      <c r="C129" s="2">
        <v>41980</v>
      </c>
      <c r="D129" s="2">
        <v>61698</v>
      </c>
      <c r="E129" s="2">
        <v>87828</v>
      </c>
      <c r="F129" s="2">
        <v>159532</v>
      </c>
      <c r="G129" s="2">
        <v>79115</v>
      </c>
    </row>
    <row r="130" spans="1:7" ht="12.75">
      <c r="A130" t="s">
        <v>359</v>
      </c>
      <c r="B130" s="2">
        <v>7743</v>
      </c>
      <c r="C130" s="2">
        <v>-20502</v>
      </c>
      <c r="D130" s="2">
        <v>95117</v>
      </c>
      <c r="E130" s="2">
        <v>249930</v>
      </c>
      <c r="F130" s="2">
        <v>642626</v>
      </c>
      <c r="G130" s="2">
        <v>975342</v>
      </c>
    </row>
    <row r="131" spans="1:7" ht="12.75">
      <c r="A131" t="s">
        <v>360</v>
      </c>
      <c r="G131">
        <v>0</v>
      </c>
    </row>
    <row r="132" spans="1:7" ht="12.75">
      <c r="A132" t="s">
        <v>361</v>
      </c>
      <c r="G132">
        <v>0</v>
      </c>
    </row>
    <row r="133" spans="1:7" ht="12.75">
      <c r="A133" t="s">
        <v>362</v>
      </c>
      <c r="G133">
        <v>0</v>
      </c>
    </row>
    <row r="134" spans="1:7" ht="12.75">
      <c r="A134" t="s">
        <v>363</v>
      </c>
      <c r="B134">
        <v>0</v>
      </c>
      <c r="C134">
        <v>0</v>
      </c>
      <c r="D134" s="2">
        <v>-1826</v>
      </c>
      <c r="E134" s="2">
        <v>1433</v>
      </c>
      <c r="F134">
        <v>839</v>
      </c>
      <c r="G134">
        <v>0</v>
      </c>
    </row>
    <row r="135" spans="1:7" ht="12.75">
      <c r="A135" t="s">
        <v>364</v>
      </c>
      <c r="B135" s="2">
        <v>50724</v>
      </c>
      <c r="C135" s="2">
        <v>19180</v>
      </c>
      <c r="D135" s="2">
        <v>52744</v>
      </c>
      <c r="E135" s="2">
        <v>29394</v>
      </c>
      <c r="F135" s="2">
        <v>13117</v>
      </c>
      <c r="G135" s="2">
        <v>5836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5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2003</v>
      </c>
      <c r="C1">
        <v>2004</v>
      </c>
      <c r="D1">
        <v>2005</v>
      </c>
      <c r="E1">
        <v>2006</v>
      </c>
      <c r="F1">
        <v>2007</v>
      </c>
      <c r="G1">
        <v>2008</v>
      </c>
    </row>
    <row r="2" spans="1:7" ht="12.75">
      <c r="A2" t="s">
        <v>231</v>
      </c>
      <c r="B2" s="3">
        <v>37622</v>
      </c>
      <c r="C2" s="3">
        <v>37987</v>
      </c>
      <c r="D2" s="3">
        <v>38353</v>
      </c>
      <c r="E2" s="3">
        <v>38718</v>
      </c>
      <c r="F2" s="3">
        <v>39083</v>
      </c>
      <c r="G2" s="3">
        <v>39448</v>
      </c>
    </row>
    <row r="3" spans="1:7" ht="12.75">
      <c r="A3" t="s">
        <v>232</v>
      </c>
      <c r="B3" s="3">
        <v>37986</v>
      </c>
      <c r="C3" s="3">
        <v>38352</v>
      </c>
      <c r="D3" s="3">
        <v>38717</v>
      </c>
      <c r="E3" s="3">
        <v>39082</v>
      </c>
      <c r="F3" s="3">
        <v>39447</v>
      </c>
      <c r="G3" s="3">
        <v>39813</v>
      </c>
    </row>
    <row r="4" spans="2:7" ht="12.75">
      <c r="B4" t="s">
        <v>233</v>
      </c>
      <c r="C4" t="s">
        <v>233</v>
      </c>
      <c r="D4" t="s">
        <v>233</v>
      </c>
      <c r="E4" t="s">
        <v>233</v>
      </c>
      <c r="F4" t="s">
        <v>233</v>
      </c>
      <c r="G4" t="s">
        <v>233</v>
      </c>
    </row>
    <row r="5" spans="1:7" ht="12.75">
      <c r="A5" t="s">
        <v>234</v>
      </c>
      <c r="B5" s="2">
        <v>4433387</v>
      </c>
      <c r="C5" s="2">
        <v>5405282</v>
      </c>
      <c r="D5" s="2">
        <v>5277315</v>
      </c>
      <c r="E5" s="2">
        <v>10028498</v>
      </c>
      <c r="F5" s="2">
        <v>18589792</v>
      </c>
      <c r="G5" s="2">
        <v>19534276</v>
      </c>
    </row>
    <row r="6" spans="1:7" ht="12.75">
      <c r="A6" t="s">
        <v>235</v>
      </c>
      <c r="C6">
        <v>14</v>
      </c>
      <c r="D6">
        <v>15</v>
      </c>
      <c r="E6">
        <v>15</v>
      </c>
      <c r="F6">
        <v>25</v>
      </c>
      <c r="G6">
        <v>38</v>
      </c>
    </row>
    <row r="7" spans="1:7" ht="12.75">
      <c r="A7" t="s">
        <v>236</v>
      </c>
      <c r="B7">
        <v>164</v>
      </c>
      <c r="C7">
        <v>126</v>
      </c>
      <c r="D7">
        <v>121</v>
      </c>
      <c r="E7">
        <v>173</v>
      </c>
      <c r="F7">
        <v>214</v>
      </c>
      <c r="G7">
        <v>231</v>
      </c>
    </row>
    <row r="8" spans="1:7" ht="12.75">
      <c r="A8" t="s">
        <v>237</v>
      </c>
      <c r="B8" s="1">
        <v>0.6197</v>
      </c>
      <c r="C8" s="1">
        <v>0.5816</v>
      </c>
      <c r="D8" s="1">
        <v>0.7519</v>
      </c>
      <c r="E8" s="1">
        <v>0.4775</v>
      </c>
      <c r="F8" s="1">
        <v>0.3287</v>
      </c>
      <c r="G8" s="1">
        <v>0.3378</v>
      </c>
    </row>
    <row r="9" spans="1:7" ht="12.75">
      <c r="A9" t="s">
        <v>238</v>
      </c>
      <c r="B9">
        <v>0.61</v>
      </c>
      <c r="C9">
        <v>0.72</v>
      </c>
      <c r="D9">
        <v>0.33</v>
      </c>
      <c r="E9">
        <v>1.09</v>
      </c>
      <c r="F9">
        <v>2.04</v>
      </c>
      <c r="G9">
        <v>1.96</v>
      </c>
    </row>
    <row r="10" spans="1:7" ht="12.75">
      <c r="A10" t="s">
        <v>239</v>
      </c>
      <c r="C10" s="1">
        <v>0.0324</v>
      </c>
      <c r="D10" s="1">
        <v>0.1111</v>
      </c>
      <c r="E10" s="1">
        <v>0.2436</v>
      </c>
      <c r="F10" s="1">
        <v>0.2416</v>
      </c>
      <c r="G10" s="1">
        <v>0.117</v>
      </c>
    </row>
    <row r="11" spans="1:7" ht="12.75">
      <c r="A11" t="s">
        <v>240</v>
      </c>
      <c r="C11" s="1">
        <v>0.0186</v>
      </c>
      <c r="D11" s="1">
        <v>0.0655</v>
      </c>
      <c r="E11" s="1">
        <v>0.175</v>
      </c>
      <c r="F11" s="1">
        <v>0.1801</v>
      </c>
      <c r="G11" s="1">
        <v>0.0783</v>
      </c>
    </row>
    <row r="12" spans="1:7" ht="12.75">
      <c r="A12" t="s">
        <v>241</v>
      </c>
      <c r="B12" s="1">
        <v>0.7059</v>
      </c>
      <c r="C12" s="1">
        <v>0.5749</v>
      </c>
      <c r="D12" s="1">
        <v>0.5893</v>
      </c>
      <c r="E12" s="1">
        <v>0.7184</v>
      </c>
      <c r="F12" s="1">
        <v>0.7456</v>
      </c>
      <c r="G12" s="1">
        <v>0.669</v>
      </c>
    </row>
    <row r="13" spans="1:7" ht="12.75">
      <c r="A13" t="s">
        <v>242</v>
      </c>
      <c r="B13" s="2">
        <v>41803</v>
      </c>
      <c r="C13" s="2">
        <v>50653</v>
      </c>
      <c r="D13" s="2">
        <v>34336</v>
      </c>
      <c r="E13" s="2">
        <v>51686</v>
      </c>
      <c r="F13" s="2">
        <v>56879</v>
      </c>
      <c r="G13" s="2">
        <v>73268</v>
      </c>
    </row>
    <row r="14" spans="1:7" ht="12.75">
      <c r="A14" t="s">
        <v>243</v>
      </c>
      <c r="B14" s="1">
        <v>0.9202</v>
      </c>
      <c r="C14" s="1">
        <v>0.9347</v>
      </c>
      <c r="D14" s="1">
        <v>0.9421</v>
      </c>
      <c r="E14" s="1">
        <v>0.9184</v>
      </c>
      <c r="F14" s="1">
        <v>0.8688</v>
      </c>
      <c r="G14" s="1">
        <v>0.8999</v>
      </c>
    </row>
    <row r="15" spans="1:7" ht="12.75">
      <c r="A15" t="s">
        <v>244</v>
      </c>
      <c r="C15" s="2">
        <v>51045</v>
      </c>
      <c r="D15" s="2">
        <v>34566</v>
      </c>
      <c r="E15" s="2">
        <v>51686</v>
      </c>
      <c r="F15" s="2">
        <v>56879</v>
      </c>
      <c r="G15" s="2">
        <v>73268</v>
      </c>
    </row>
    <row r="16" spans="1:7" ht="12.75">
      <c r="A16" t="s">
        <v>245</v>
      </c>
      <c r="B16" s="2">
        <v>3129638</v>
      </c>
      <c r="C16" s="2">
        <v>3107567</v>
      </c>
      <c r="D16" s="2">
        <v>3109719</v>
      </c>
      <c r="E16" s="2">
        <v>7204123</v>
      </c>
      <c r="F16" s="2">
        <v>13860817</v>
      </c>
      <c r="G16" s="2">
        <v>13067770</v>
      </c>
    </row>
    <row r="17" spans="1:7" ht="12.75">
      <c r="A17" t="s">
        <v>246</v>
      </c>
      <c r="B17">
        <v>75</v>
      </c>
      <c r="C17">
        <v>61</v>
      </c>
      <c r="D17">
        <v>91</v>
      </c>
      <c r="E17">
        <v>139</v>
      </c>
      <c r="F17">
        <v>244</v>
      </c>
      <c r="G17">
        <v>178</v>
      </c>
    </row>
    <row r="18" spans="1:7" ht="12.75">
      <c r="A18" t="s">
        <v>247</v>
      </c>
      <c r="B18" s="1">
        <v>0.2496</v>
      </c>
      <c r="C18" s="1">
        <v>0.1658</v>
      </c>
      <c r="D18" s="1">
        <v>0.2058</v>
      </c>
      <c r="E18" s="1">
        <v>0.2733</v>
      </c>
      <c r="F18" s="1">
        <v>0.413</v>
      </c>
      <c r="G18" s="1">
        <v>0.3023</v>
      </c>
    </row>
    <row r="19" spans="1:7" ht="12.75">
      <c r="A19" t="s">
        <v>248</v>
      </c>
      <c r="C19">
        <v>61</v>
      </c>
      <c r="D19">
        <v>90</v>
      </c>
      <c r="E19">
        <v>139</v>
      </c>
      <c r="F19">
        <v>244</v>
      </c>
      <c r="G19">
        <v>178</v>
      </c>
    </row>
    <row r="20" spans="1:7" ht="12.75">
      <c r="A20" t="s">
        <v>249</v>
      </c>
      <c r="C20" s="1">
        <v>0.1645</v>
      </c>
      <c r="D20" s="1">
        <v>0.2045</v>
      </c>
      <c r="E20" s="1">
        <v>0.2733</v>
      </c>
      <c r="F20" s="1">
        <v>0.413</v>
      </c>
      <c r="G20" s="1">
        <v>0.3023</v>
      </c>
    </row>
    <row r="21" spans="1:7" ht="12.75">
      <c r="A21" t="s">
        <v>250</v>
      </c>
      <c r="B21">
        <v>0</v>
      </c>
      <c r="C21" s="2">
        <v>48782</v>
      </c>
      <c r="D21" s="2">
        <v>34668</v>
      </c>
      <c r="E21" s="2">
        <v>29802</v>
      </c>
      <c r="F21" s="2">
        <v>54603</v>
      </c>
      <c r="G21" s="2">
        <v>143610</v>
      </c>
    </row>
    <row r="22" spans="1:7" ht="12.75">
      <c r="A22" t="s">
        <v>251</v>
      </c>
      <c r="C22" s="2">
        <v>1951</v>
      </c>
      <c r="D22" s="2">
        <v>34338</v>
      </c>
      <c r="E22" s="2">
        <v>29802</v>
      </c>
      <c r="F22" s="2">
        <v>54603</v>
      </c>
      <c r="G22" s="2">
        <v>143610</v>
      </c>
    </row>
    <row r="23" spans="1:7" ht="12.75">
      <c r="A23" t="s">
        <v>252</v>
      </c>
      <c r="C23" s="2">
        <v>100666</v>
      </c>
      <c r="D23" s="2">
        <v>345440</v>
      </c>
      <c r="E23" s="2">
        <v>1755036</v>
      </c>
      <c r="F23" s="2">
        <v>3348416</v>
      </c>
      <c r="G23" s="2">
        <v>1528679</v>
      </c>
    </row>
    <row r="24" spans="1:7" ht="12.75">
      <c r="A24" t="s">
        <v>253</v>
      </c>
      <c r="C24">
        <v>2</v>
      </c>
      <c r="D24">
        <v>10</v>
      </c>
      <c r="E24">
        <v>59</v>
      </c>
      <c r="F24">
        <v>61</v>
      </c>
      <c r="G24">
        <v>11</v>
      </c>
    </row>
    <row r="25" spans="1:7" ht="12.75">
      <c r="A25" t="s">
        <v>254</v>
      </c>
      <c r="C25" s="1">
        <v>0.01</v>
      </c>
      <c r="D25" s="1">
        <v>0.02</v>
      </c>
      <c r="E25" s="1">
        <v>0.12</v>
      </c>
      <c r="F25" s="1">
        <v>0.1</v>
      </c>
      <c r="G25" s="1">
        <v>0.02</v>
      </c>
    </row>
    <row r="26" spans="1:7" ht="12.75">
      <c r="A26" t="s">
        <v>255</v>
      </c>
      <c r="C26">
        <v>52</v>
      </c>
      <c r="D26">
        <v>10</v>
      </c>
      <c r="E26">
        <v>59</v>
      </c>
      <c r="F26">
        <v>61</v>
      </c>
      <c r="G26">
        <v>11</v>
      </c>
    </row>
    <row r="27" spans="1:7" ht="12.75">
      <c r="A27" t="s">
        <v>256</v>
      </c>
      <c r="C27">
        <v>0</v>
      </c>
      <c r="D27">
        <v>0</v>
      </c>
      <c r="E27">
        <v>0</v>
      </c>
      <c r="F27">
        <v>0</v>
      </c>
      <c r="G27">
        <v>0</v>
      </c>
    </row>
    <row r="28" spans="1:7" ht="12.75">
      <c r="A28" t="s">
        <v>257</v>
      </c>
      <c r="B28" s="1">
        <v>0.0668</v>
      </c>
      <c r="C28" s="1">
        <v>0.079</v>
      </c>
      <c r="D28" s="1">
        <v>0.0799</v>
      </c>
      <c r="E28" s="1">
        <v>0.0288</v>
      </c>
      <c r="F28" s="1">
        <v>0.0059</v>
      </c>
      <c r="G28" s="1">
        <v>0.0601</v>
      </c>
    </row>
    <row r="29" spans="1:7" ht="12.75">
      <c r="A29" t="s">
        <v>258</v>
      </c>
      <c r="B29" s="1">
        <v>0.1006</v>
      </c>
      <c r="C29" s="1">
        <v>0.1319</v>
      </c>
      <c r="D29" s="1">
        <v>0.1201</v>
      </c>
      <c r="E29" s="1">
        <v>0.0503</v>
      </c>
      <c r="F29" s="1">
        <v>0.0155</v>
      </c>
      <c r="G29" s="1">
        <v>0.1802</v>
      </c>
    </row>
    <row r="30" spans="1:7" ht="12.75">
      <c r="A30" t="s">
        <v>259</v>
      </c>
      <c r="B30" s="1">
        <v>1.2742</v>
      </c>
      <c r="C30" s="1">
        <v>1.2688</v>
      </c>
      <c r="D30" s="1">
        <v>1.3362</v>
      </c>
      <c r="E30" s="1">
        <v>1.1126</v>
      </c>
      <c r="F30" s="1">
        <v>1.1149</v>
      </c>
      <c r="G30" s="1">
        <v>1.2244</v>
      </c>
    </row>
    <row r="31" spans="1:7" ht="12.75">
      <c r="A31" t="s">
        <v>260</v>
      </c>
      <c r="B31" s="1">
        <v>0.4224</v>
      </c>
      <c r="C31" s="1">
        <v>0.4263</v>
      </c>
      <c r="D31" s="1">
        <v>0.3842</v>
      </c>
      <c r="E31" s="1">
        <v>0.3952</v>
      </c>
      <c r="F31" s="1">
        <v>0.4195</v>
      </c>
      <c r="G31" s="1">
        <v>0.441</v>
      </c>
    </row>
    <row r="32" spans="1:7" ht="12.75">
      <c r="A32" t="s">
        <v>261</v>
      </c>
      <c r="B32" s="1">
        <v>0.2152</v>
      </c>
      <c r="C32" s="1">
        <v>0.2118</v>
      </c>
      <c r="D32" s="1">
        <v>0.2516</v>
      </c>
      <c r="E32" s="1">
        <v>0.1012</v>
      </c>
      <c r="F32" s="1">
        <v>0.1031</v>
      </c>
      <c r="G32" s="1">
        <v>0.1793</v>
      </c>
    </row>
    <row r="33" spans="1:7" ht="12.75">
      <c r="A33" t="s">
        <v>262</v>
      </c>
      <c r="C33" s="1">
        <v>0.6717</v>
      </c>
      <c r="D33" s="1">
        <v>0.6339</v>
      </c>
      <c r="E33" s="1">
        <v>0.5782</v>
      </c>
      <c r="F33" s="1">
        <v>0.5597</v>
      </c>
      <c r="G33" s="1">
        <v>0.6771</v>
      </c>
    </row>
    <row r="34" spans="1:7" ht="12.75">
      <c r="A34" t="s">
        <v>263</v>
      </c>
      <c r="C34" s="1">
        <v>0.4844</v>
      </c>
      <c r="D34" s="1">
        <v>0.4193</v>
      </c>
      <c r="E34" s="1">
        <v>0.4228</v>
      </c>
      <c r="F34" s="1">
        <v>0.4085</v>
      </c>
      <c r="G34" s="1">
        <v>0.5146</v>
      </c>
    </row>
    <row r="35" spans="1:7" ht="12.75">
      <c r="A35" t="s">
        <v>264</v>
      </c>
      <c r="B35" s="1">
        <v>0.3315</v>
      </c>
      <c r="C35" s="1">
        <v>0.336</v>
      </c>
      <c r="D35" s="1">
        <v>0.2875</v>
      </c>
      <c r="E35" s="1">
        <v>0.3552</v>
      </c>
      <c r="F35" s="1">
        <v>0.3763</v>
      </c>
      <c r="G35" s="1">
        <v>0.3602</v>
      </c>
    </row>
    <row r="36" spans="1:7" ht="12.75">
      <c r="A36" t="s">
        <v>265</v>
      </c>
      <c r="B36" s="1">
        <v>0.0163</v>
      </c>
      <c r="C36" s="1">
        <v>-0.0052</v>
      </c>
      <c r="D36" s="1">
        <v>0.0169</v>
      </c>
      <c r="E36" s="1">
        <v>0.0462</v>
      </c>
      <c r="F36" s="1">
        <v>0.0604</v>
      </c>
      <c r="G36" s="1">
        <v>0.0784</v>
      </c>
    </row>
    <row r="37" spans="1:7" ht="12.75">
      <c r="A37" t="s">
        <v>266</v>
      </c>
      <c r="B37" s="1">
        <v>0.0084</v>
      </c>
      <c r="C37" s="1">
        <v>0.0417</v>
      </c>
      <c r="D37" s="1">
        <v>0.0112</v>
      </c>
      <c r="E37" s="1">
        <v>0.014</v>
      </c>
      <c r="F37" s="1">
        <v>0.0278</v>
      </c>
      <c r="G37" s="1">
        <v>0.006</v>
      </c>
    </row>
    <row r="38" spans="1:7" ht="12.75">
      <c r="A38" t="s">
        <v>267</v>
      </c>
      <c r="B38" s="1">
        <v>0.3067</v>
      </c>
      <c r="C38" s="1">
        <v>0.2994</v>
      </c>
      <c r="D38" s="1">
        <v>0.2595</v>
      </c>
      <c r="E38" s="1">
        <v>0.295</v>
      </c>
      <c r="F38" s="1">
        <v>0.2881</v>
      </c>
      <c r="G38" s="1">
        <v>0.2759</v>
      </c>
    </row>
    <row r="39" spans="1:7" ht="12.75">
      <c r="A39" t="s">
        <v>268</v>
      </c>
      <c r="C39" s="1">
        <v>0.1627</v>
      </c>
      <c r="D39" s="1">
        <v>0.1269</v>
      </c>
      <c r="E39" s="1">
        <v>0.178</v>
      </c>
      <c r="F39" s="1">
        <v>0.1503</v>
      </c>
      <c r="G39" s="1">
        <v>0.1454</v>
      </c>
    </row>
    <row r="40" spans="1:7" ht="12.75">
      <c r="A40" t="s">
        <v>269</v>
      </c>
      <c r="C40" s="1">
        <v>0.1368</v>
      </c>
      <c r="D40" s="1">
        <v>0.1326</v>
      </c>
      <c r="E40" s="1">
        <v>0.1171</v>
      </c>
      <c r="F40" s="1">
        <v>0.1378</v>
      </c>
      <c r="G40" s="1">
        <v>0.1305</v>
      </c>
    </row>
    <row r="41" spans="1:7" ht="12.75">
      <c r="A41" t="s">
        <v>270</v>
      </c>
      <c r="B41" s="1">
        <v>0.4412</v>
      </c>
      <c r="C41" s="1">
        <v>0.4724</v>
      </c>
      <c r="D41" s="1">
        <v>0.4458</v>
      </c>
      <c r="E41" s="1">
        <v>0.4378</v>
      </c>
      <c r="F41" s="1">
        <v>0.3914</v>
      </c>
      <c r="G41" s="1">
        <v>0.3906</v>
      </c>
    </row>
    <row r="42" spans="1:7" ht="12.75">
      <c r="A42" t="s">
        <v>271</v>
      </c>
      <c r="C42" s="1">
        <v>0.2566</v>
      </c>
      <c r="D42" s="1">
        <v>0.218</v>
      </c>
      <c r="E42" s="1">
        <v>0.2641</v>
      </c>
      <c r="F42" s="1">
        <v>0.2042</v>
      </c>
      <c r="G42" s="1">
        <v>0.2058</v>
      </c>
    </row>
    <row r="43" spans="1:7" ht="12.75">
      <c r="A43" t="s">
        <v>272</v>
      </c>
      <c r="C43">
        <v>14.92</v>
      </c>
      <c r="D43">
        <v>12.47</v>
      </c>
      <c r="E43">
        <v>18.17</v>
      </c>
      <c r="F43">
        <v>18.84</v>
      </c>
      <c r="G43">
        <v>21.11</v>
      </c>
    </row>
    <row r="44" spans="1:7" ht="12.75">
      <c r="A44" t="s">
        <v>273</v>
      </c>
      <c r="B44">
        <v>32</v>
      </c>
      <c r="C44">
        <v>32</v>
      </c>
      <c r="D44">
        <v>33</v>
      </c>
      <c r="E44">
        <v>52</v>
      </c>
      <c r="F44">
        <v>76</v>
      </c>
      <c r="G44">
        <v>81</v>
      </c>
    </row>
    <row r="45" spans="1:7" ht="12.75">
      <c r="A45" t="s">
        <v>274</v>
      </c>
      <c r="D45">
        <v>32</v>
      </c>
      <c r="E45">
        <v>52</v>
      </c>
      <c r="F45">
        <v>76</v>
      </c>
      <c r="G45">
        <v>81</v>
      </c>
    </row>
    <row r="46" ht="12.75">
      <c r="A46" t="s">
        <v>275</v>
      </c>
    </row>
    <row r="47" spans="1:7" ht="12.75">
      <c r="A47" t="s">
        <v>276</v>
      </c>
      <c r="B47" s="1">
        <v>0.0524</v>
      </c>
      <c r="C47" s="1">
        <v>0.0068</v>
      </c>
      <c r="D47" s="1">
        <v>0.0424</v>
      </c>
      <c r="E47" s="1">
        <v>0.0149</v>
      </c>
      <c r="F47" s="1">
        <v>0.0172</v>
      </c>
      <c r="G47" s="1">
        <v>0.0239</v>
      </c>
    </row>
    <row r="48" spans="1:7" ht="12.75">
      <c r="A48" t="s">
        <v>277</v>
      </c>
      <c r="C48" s="1">
        <v>0.0021</v>
      </c>
      <c r="D48" s="1">
        <v>0.0232</v>
      </c>
      <c r="E48" s="1">
        <v>0.0113</v>
      </c>
      <c r="F48" s="1">
        <v>0.0139</v>
      </c>
      <c r="G48" s="1">
        <v>0.0178</v>
      </c>
    </row>
    <row r="49" spans="1:7" ht="12.75">
      <c r="A49" t="s">
        <v>278</v>
      </c>
      <c r="B49" s="1">
        <v>0.0284</v>
      </c>
      <c r="D49" s="1">
        <v>0.0118</v>
      </c>
      <c r="E49" s="1">
        <v>0.0061</v>
      </c>
      <c r="F49" s="1">
        <v>0.0042</v>
      </c>
      <c r="G49" s="1">
        <v>0</v>
      </c>
    </row>
    <row r="50" spans="1:7" ht="12.75">
      <c r="A50" t="s">
        <v>279</v>
      </c>
      <c r="B50" s="1">
        <v>0.0284</v>
      </c>
      <c r="C50" s="1">
        <v>-0.0045</v>
      </c>
      <c r="D50" s="1">
        <v>0.0111</v>
      </c>
      <c r="E50" s="1">
        <v>0.0057</v>
      </c>
      <c r="F50" s="1">
        <v>0.004</v>
      </c>
      <c r="G50" s="1">
        <v>0</v>
      </c>
    </row>
    <row r="51" spans="1:7" ht="12.75">
      <c r="A51" t="s">
        <v>280</v>
      </c>
      <c r="B51" s="1">
        <v>0.6824</v>
      </c>
      <c r="C51" s="1">
        <v>1.5535</v>
      </c>
      <c r="D51" s="1">
        <v>0.4387</v>
      </c>
      <c r="E51" s="1">
        <v>1.2552</v>
      </c>
      <c r="F51" s="1">
        <v>1.5475</v>
      </c>
      <c r="G51" s="1">
        <v>1.2162</v>
      </c>
    </row>
    <row r="52" spans="1:7" ht="12.75">
      <c r="A52" t="s">
        <v>281</v>
      </c>
      <c r="C52" s="1">
        <v>0.1111</v>
      </c>
      <c r="D52" s="1">
        <v>0.0478</v>
      </c>
      <c r="E52" s="1">
        <v>0.0429</v>
      </c>
      <c r="F52" s="1">
        <v>0.1144</v>
      </c>
      <c r="G52" s="1">
        <v>0.1778</v>
      </c>
    </row>
    <row r="53" spans="1:7" ht="12.75">
      <c r="A53" t="s">
        <v>282</v>
      </c>
      <c r="C53" s="2">
        <v>600587</v>
      </c>
      <c r="D53" s="2">
        <v>252485</v>
      </c>
      <c r="E53" s="2">
        <v>429925</v>
      </c>
      <c r="F53" s="2">
        <v>2126494</v>
      </c>
      <c r="G53" s="2">
        <v>3472286</v>
      </c>
    </row>
    <row r="54" spans="1:7" ht="12.75">
      <c r="A54" t="s">
        <v>283</v>
      </c>
      <c r="C54" s="2">
        <v>112795</v>
      </c>
      <c r="D54" s="2">
        <v>178715</v>
      </c>
      <c r="E54" s="2">
        <v>493004</v>
      </c>
      <c r="F54" s="2">
        <v>879583</v>
      </c>
      <c r="G54" s="2">
        <v>1191147</v>
      </c>
    </row>
    <row r="55" spans="1:7" ht="12.75">
      <c r="A55" t="s">
        <v>284</v>
      </c>
      <c r="G55" s="2">
        <v>994834</v>
      </c>
    </row>
    <row r="56" ht="12.75">
      <c r="A56" t="s">
        <v>285</v>
      </c>
    </row>
    <row r="57" spans="1:6" ht="12.75">
      <c r="A57" t="s">
        <v>286</v>
      </c>
      <c r="C57" s="2">
        <v>1027199</v>
      </c>
      <c r="D57" s="2">
        <v>1214639</v>
      </c>
      <c r="E57" s="2">
        <v>1245626</v>
      </c>
      <c r="F57" s="2">
        <v>1227633</v>
      </c>
    </row>
    <row r="58" spans="1:7" ht="12.75">
      <c r="A58" t="s">
        <v>287</v>
      </c>
      <c r="B58" s="2">
        <v>3017721</v>
      </c>
      <c r="C58" s="2">
        <v>3074540</v>
      </c>
      <c r="D58" s="2">
        <v>3051868</v>
      </c>
      <c r="E58" s="2">
        <v>7069751</v>
      </c>
      <c r="F58" s="2">
        <v>13283630</v>
      </c>
      <c r="G58" s="2">
        <v>12171849</v>
      </c>
    </row>
    <row r="59" spans="1:7" ht="12.75">
      <c r="A59" t="s">
        <v>288</v>
      </c>
      <c r="B59" s="2">
        <v>111916</v>
      </c>
      <c r="C59" s="2">
        <v>33027</v>
      </c>
      <c r="D59" s="2">
        <v>57851</v>
      </c>
      <c r="E59" s="2">
        <v>134372</v>
      </c>
      <c r="F59" s="2">
        <v>369718</v>
      </c>
      <c r="G59" s="2">
        <v>379046</v>
      </c>
    </row>
    <row r="60" spans="1:7" ht="12.75">
      <c r="A60" t="s">
        <v>289</v>
      </c>
      <c r="G60" s="2">
        <v>516874</v>
      </c>
    </row>
    <row r="61" ht="12.75">
      <c r="A61" t="s">
        <v>290</v>
      </c>
    </row>
    <row r="62" ht="12.75">
      <c r="A62" t="s">
        <v>291</v>
      </c>
    </row>
    <row r="63" ht="12.75">
      <c r="A63" t="s">
        <v>292</v>
      </c>
    </row>
    <row r="64" ht="12.75">
      <c r="A64" t="s">
        <v>293</v>
      </c>
    </row>
    <row r="65" ht="12.75">
      <c r="A65" t="s">
        <v>294</v>
      </c>
    </row>
    <row r="66" spans="1:7" ht="12.75">
      <c r="A66" t="s">
        <v>295</v>
      </c>
      <c r="C66" s="2">
        <v>590161</v>
      </c>
      <c r="D66" s="2">
        <v>579608</v>
      </c>
      <c r="E66" s="2">
        <v>790193</v>
      </c>
      <c r="F66" s="2">
        <v>1072453</v>
      </c>
      <c r="G66" s="2">
        <v>1704160</v>
      </c>
    </row>
    <row r="67" spans="1:7" ht="12.75">
      <c r="A67" t="s">
        <v>296</v>
      </c>
      <c r="B67" s="2">
        <v>4433387</v>
      </c>
      <c r="C67" s="2">
        <v>5405282</v>
      </c>
      <c r="D67" s="2">
        <v>5277315</v>
      </c>
      <c r="E67" s="2">
        <v>10028498</v>
      </c>
      <c r="F67" s="2">
        <v>18589792</v>
      </c>
      <c r="G67" s="2">
        <v>19534276</v>
      </c>
    </row>
    <row r="68" spans="1:7" ht="12.75">
      <c r="A68" t="s">
        <v>297</v>
      </c>
      <c r="B68" s="2">
        <v>1686224</v>
      </c>
      <c r="C68" s="2">
        <v>2261418</v>
      </c>
      <c r="D68" s="2">
        <v>1309056</v>
      </c>
      <c r="E68" s="2">
        <v>5239554</v>
      </c>
      <c r="F68" s="2">
        <v>12479467</v>
      </c>
      <c r="G68" s="2">
        <v>12934917</v>
      </c>
    </row>
    <row r="69" spans="1:7" ht="12.75">
      <c r="A69" t="s">
        <v>298</v>
      </c>
      <c r="C69" s="2">
        <v>1574907</v>
      </c>
      <c r="D69" s="2">
        <v>427233</v>
      </c>
      <c r="E69" s="2">
        <v>2622299</v>
      </c>
      <c r="F69" s="2">
        <v>7734179</v>
      </c>
      <c r="G69" s="2">
        <v>10120487</v>
      </c>
    </row>
    <row r="70" ht="12.75">
      <c r="A70" t="s">
        <v>299</v>
      </c>
    </row>
    <row r="71" ht="12.75">
      <c r="A71" t="s">
        <v>300</v>
      </c>
    </row>
    <row r="72" spans="1:7" ht="12.75">
      <c r="A72" t="s">
        <v>301</v>
      </c>
      <c r="C72" s="2">
        <v>585846</v>
      </c>
      <c r="D72" s="2">
        <v>536382</v>
      </c>
      <c r="E72" s="2">
        <v>862219</v>
      </c>
      <c r="F72" s="2">
        <v>1396872</v>
      </c>
      <c r="G72" s="2">
        <v>1053341</v>
      </c>
    </row>
    <row r="73" ht="12.75">
      <c r="A73" t="s">
        <v>302</v>
      </c>
    </row>
    <row r="74" ht="12.75">
      <c r="A74" t="s">
        <v>303</v>
      </c>
    </row>
    <row r="75" spans="1:7" ht="12.75">
      <c r="A75" t="s">
        <v>304</v>
      </c>
      <c r="G75" s="2">
        <v>232410</v>
      </c>
    </row>
    <row r="76" ht="12.75">
      <c r="A76" t="s">
        <v>305</v>
      </c>
    </row>
    <row r="77" spans="1:7" ht="12.75">
      <c r="A77" t="s">
        <v>306</v>
      </c>
      <c r="B77" s="2">
        <v>2747163</v>
      </c>
      <c r="C77" s="2">
        <v>3143864</v>
      </c>
      <c r="D77" s="2">
        <v>3968259</v>
      </c>
      <c r="E77" s="2">
        <v>4788944</v>
      </c>
      <c r="F77" s="2">
        <v>6110324</v>
      </c>
      <c r="G77" s="2">
        <v>6599359</v>
      </c>
    </row>
    <row r="78" spans="1:6" ht="12.75">
      <c r="A78" t="s">
        <v>307</v>
      </c>
      <c r="C78">
        <v>0</v>
      </c>
      <c r="D78">
        <v>0</v>
      </c>
      <c r="E78">
        <v>0</v>
      </c>
      <c r="F78">
        <v>0</v>
      </c>
    </row>
    <row r="79" spans="1:7" ht="12.75">
      <c r="A79" t="s">
        <v>308</v>
      </c>
      <c r="C79" s="2">
        <v>2692758</v>
      </c>
      <c r="D79" s="2">
        <v>3285245</v>
      </c>
      <c r="E79" s="2">
        <v>3459274</v>
      </c>
      <c r="F79" s="2">
        <v>3441336</v>
      </c>
      <c r="G79" s="2">
        <v>4193977</v>
      </c>
    </row>
    <row r="80" ht="12.75">
      <c r="A80" t="s">
        <v>309</v>
      </c>
    </row>
    <row r="81" ht="12.75">
      <c r="A81" t="s">
        <v>310</v>
      </c>
    </row>
    <row r="82" spans="1:7" ht="12.75">
      <c r="A82" t="s">
        <v>311</v>
      </c>
      <c r="C82" s="2">
        <v>66238</v>
      </c>
      <c r="D82" s="2">
        <v>302371</v>
      </c>
      <c r="E82" s="2">
        <v>823883</v>
      </c>
      <c r="F82" s="2">
        <v>2668989</v>
      </c>
      <c r="G82" s="2">
        <v>2405382</v>
      </c>
    </row>
    <row r="83" spans="1:6" ht="12.75">
      <c r="A83" t="s">
        <v>312</v>
      </c>
      <c r="C83" s="2">
        <v>384868</v>
      </c>
      <c r="D83" s="2">
        <v>380643</v>
      </c>
      <c r="E83" s="2">
        <v>376068</v>
      </c>
      <c r="F83">
        <v>0</v>
      </c>
    </row>
    <row r="84" spans="1:6" ht="12.75">
      <c r="A84" t="s">
        <v>313</v>
      </c>
      <c r="C84">
        <v>0</v>
      </c>
      <c r="D84">
        <v>0</v>
      </c>
      <c r="E84" s="2">
        <v>129719</v>
      </c>
      <c r="F84">
        <v>0</v>
      </c>
    </row>
    <row r="85" spans="1:7" ht="12.75">
      <c r="A85" t="s">
        <v>314</v>
      </c>
      <c r="B85" s="2">
        <v>1514498</v>
      </c>
      <c r="C85" s="2">
        <v>2096917</v>
      </c>
      <c r="D85" s="2">
        <v>2052162</v>
      </c>
      <c r="E85" s="2">
        <v>3024482</v>
      </c>
      <c r="F85" s="2">
        <v>6003180</v>
      </c>
      <c r="G85" s="2">
        <v>8406612</v>
      </c>
    </row>
    <row r="86" spans="1:7" ht="12.75">
      <c r="A86" t="s">
        <v>315</v>
      </c>
      <c r="B86" s="2">
        <v>1464770</v>
      </c>
      <c r="C86" s="2">
        <v>2096917</v>
      </c>
      <c r="D86" s="2">
        <v>2052162</v>
      </c>
      <c r="E86" s="2">
        <v>3017613</v>
      </c>
      <c r="F86" s="2">
        <v>5985799</v>
      </c>
      <c r="G86" s="2">
        <v>9176322</v>
      </c>
    </row>
    <row r="87" spans="1:7" ht="12.75">
      <c r="A87" t="s">
        <v>316</v>
      </c>
      <c r="C87" s="2">
        <v>1748958</v>
      </c>
      <c r="D87" s="2">
        <v>1727070</v>
      </c>
      <c r="E87" s="2">
        <v>2409928</v>
      </c>
      <c r="F87" s="2">
        <v>4956236</v>
      </c>
      <c r="G87" s="2">
        <v>7690111</v>
      </c>
    </row>
    <row r="88" spans="1:7" ht="12.75">
      <c r="A88" t="s">
        <v>317</v>
      </c>
      <c r="C88" s="2">
        <v>1746962</v>
      </c>
      <c r="D88" s="2">
        <v>1645456</v>
      </c>
      <c r="E88" s="2">
        <v>2374004</v>
      </c>
      <c r="F88" s="2">
        <v>4864998</v>
      </c>
      <c r="G88" s="2">
        <v>7666114</v>
      </c>
    </row>
    <row r="89" spans="1:7" ht="12.75">
      <c r="A89" t="s">
        <v>318</v>
      </c>
      <c r="C89" s="2">
        <v>1997</v>
      </c>
      <c r="D89" s="2">
        <v>81614</v>
      </c>
      <c r="E89" s="2">
        <v>35924</v>
      </c>
      <c r="F89" s="2">
        <v>91238</v>
      </c>
      <c r="G89" s="2">
        <v>18245</v>
      </c>
    </row>
    <row r="90" spans="1:7" ht="12.75">
      <c r="A90" t="s">
        <v>319</v>
      </c>
      <c r="G90" s="2">
        <v>5752</v>
      </c>
    </row>
    <row r="91" spans="1:7" ht="12.75">
      <c r="A91" t="s">
        <v>320</v>
      </c>
      <c r="C91" s="2">
        <v>347959</v>
      </c>
      <c r="D91" s="2">
        <v>325091</v>
      </c>
      <c r="E91" s="2">
        <v>607685</v>
      </c>
      <c r="F91" s="2">
        <v>1029563</v>
      </c>
      <c r="G91" s="2">
        <v>1486211</v>
      </c>
    </row>
    <row r="92" spans="1:7" ht="12.75">
      <c r="A92" t="s">
        <v>321</v>
      </c>
      <c r="C92" s="2">
        <v>347959</v>
      </c>
      <c r="D92" s="2">
        <v>325091</v>
      </c>
      <c r="E92" s="2">
        <v>607685</v>
      </c>
      <c r="F92" s="2">
        <v>1029563</v>
      </c>
      <c r="G92" s="2">
        <v>1451089</v>
      </c>
    </row>
    <row r="93" ht="12.75">
      <c r="A93" t="s">
        <v>322</v>
      </c>
    </row>
    <row r="94" ht="12.75">
      <c r="A94" t="s">
        <v>323</v>
      </c>
    </row>
    <row r="95" spans="1:7" ht="12.75">
      <c r="A95" t="s">
        <v>324</v>
      </c>
      <c r="G95" s="2">
        <v>35122</v>
      </c>
    </row>
    <row r="96" spans="1:7" ht="12.75">
      <c r="A96" t="s">
        <v>325</v>
      </c>
      <c r="B96" s="2">
        <v>49728</v>
      </c>
      <c r="C96">
        <v>0</v>
      </c>
      <c r="D96">
        <v>0</v>
      </c>
      <c r="E96" s="2">
        <v>6869</v>
      </c>
      <c r="F96" s="2">
        <v>17381</v>
      </c>
      <c r="G96" s="2">
        <v>126714</v>
      </c>
    </row>
    <row r="97" spans="1:7" ht="12.75">
      <c r="A97" t="s">
        <v>326</v>
      </c>
      <c r="G97" s="2">
        <v>-961523</v>
      </c>
    </row>
    <row r="98" ht="12.75">
      <c r="A98" t="s">
        <v>327</v>
      </c>
    </row>
    <row r="99" ht="12.75">
      <c r="A99" t="s">
        <v>328</v>
      </c>
    </row>
    <row r="100" spans="1:7" ht="12.75">
      <c r="A100" t="s">
        <v>329</v>
      </c>
      <c r="G100" s="2">
        <v>-33269</v>
      </c>
    </row>
    <row r="101" ht="12.75">
      <c r="A101" t="s">
        <v>330</v>
      </c>
    </row>
    <row r="102" ht="12.75">
      <c r="A102" t="s">
        <v>331</v>
      </c>
    </row>
    <row r="103" ht="12.75">
      <c r="A103" t="s">
        <v>332</v>
      </c>
    </row>
    <row r="104" ht="12.75">
      <c r="A104" t="s">
        <v>333</v>
      </c>
    </row>
    <row r="105" ht="12.75">
      <c r="A105" t="s">
        <v>334</v>
      </c>
    </row>
    <row r="106" spans="1:7" ht="12.75">
      <c r="A106" t="s">
        <v>335</v>
      </c>
      <c r="B106" s="2">
        <v>58543</v>
      </c>
      <c r="C106" s="2">
        <v>-25462</v>
      </c>
      <c r="D106" s="2">
        <v>90165</v>
      </c>
      <c r="E106" s="2">
        <v>353233</v>
      </c>
      <c r="F106" s="2">
        <v>864794</v>
      </c>
      <c r="G106" s="2">
        <v>1493910</v>
      </c>
    </row>
    <row r="107" spans="1:7" ht="12.75">
      <c r="A107" t="s">
        <v>336</v>
      </c>
      <c r="C107" s="2">
        <v>54876</v>
      </c>
      <c r="D107" s="2">
        <v>89689</v>
      </c>
      <c r="E107" s="2">
        <v>268442</v>
      </c>
      <c r="F107" s="2">
        <v>864794</v>
      </c>
      <c r="G107" s="2">
        <v>1493910</v>
      </c>
    </row>
    <row r="108" spans="1:7" ht="12.75">
      <c r="A108" t="s">
        <v>337</v>
      </c>
      <c r="G108" s="2">
        <v>1493910</v>
      </c>
    </row>
    <row r="109" spans="1:7" ht="12.75">
      <c r="A109" t="s">
        <v>338</v>
      </c>
      <c r="G109" s="2">
        <v>1493910</v>
      </c>
    </row>
    <row r="110" ht="12.75">
      <c r="A110" t="s">
        <v>339</v>
      </c>
    </row>
    <row r="111" ht="12.75">
      <c r="A111" t="s">
        <v>340</v>
      </c>
    </row>
    <row r="112" ht="12.75">
      <c r="A112" t="s">
        <v>341</v>
      </c>
    </row>
    <row r="113" ht="12.75">
      <c r="A113" t="s">
        <v>342</v>
      </c>
    </row>
    <row r="114" ht="12.75">
      <c r="A114" t="s">
        <v>343</v>
      </c>
    </row>
    <row r="115" ht="12.75">
      <c r="A115" t="s">
        <v>344</v>
      </c>
    </row>
    <row r="116" spans="1:6" ht="12.75">
      <c r="A116" t="s">
        <v>345</v>
      </c>
      <c r="C116">
        <v>0</v>
      </c>
      <c r="D116">
        <v>476</v>
      </c>
      <c r="E116" s="2">
        <v>84791</v>
      </c>
      <c r="F116">
        <v>0</v>
      </c>
    </row>
    <row r="117" spans="1:7" ht="12.75">
      <c r="A117" t="s">
        <v>346</v>
      </c>
      <c r="B117" s="2">
        <v>30109</v>
      </c>
      <c r="C117" s="2">
        <v>205080</v>
      </c>
      <c r="D117" s="2">
        <v>59846</v>
      </c>
      <c r="E117" s="2">
        <v>107129</v>
      </c>
      <c r="F117" s="2">
        <v>397402</v>
      </c>
      <c r="G117" s="2">
        <v>113718</v>
      </c>
    </row>
    <row r="118" spans="1:7" ht="12.75">
      <c r="A118" t="s">
        <v>347</v>
      </c>
      <c r="C118" s="2">
        <v>219085</v>
      </c>
      <c r="D118" s="2">
        <v>61999</v>
      </c>
      <c r="E118" s="2">
        <v>109357</v>
      </c>
      <c r="F118" s="2">
        <v>399514</v>
      </c>
      <c r="G118" s="2">
        <v>113755</v>
      </c>
    </row>
    <row r="119" spans="1:7" ht="12.75">
      <c r="A119" t="s">
        <v>348</v>
      </c>
      <c r="C119" s="2">
        <v>14004</v>
      </c>
      <c r="D119" s="2">
        <v>2153</v>
      </c>
      <c r="E119" s="2">
        <v>2228</v>
      </c>
      <c r="F119" s="2">
        <v>2112</v>
      </c>
      <c r="G119">
        <v>37</v>
      </c>
    </row>
    <row r="120" spans="1:7" ht="12.75">
      <c r="A120" t="s">
        <v>349</v>
      </c>
      <c r="B120" s="2">
        <v>1099935</v>
      </c>
      <c r="C120" s="2">
        <v>1473089</v>
      </c>
      <c r="D120" s="2">
        <v>1385861</v>
      </c>
      <c r="E120" s="2">
        <v>2257937</v>
      </c>
      <c r="F120" s="2">
        <v>4122251</v>
      </c>
      <c r="G120" s="2">
        <v>5258490</v>
      </c>
    </row>
    <row r="121" spans="1:7" ht="12.75">
      <c r="A121" t="s">
        <v>350</v>
      </c>
      <c r="C121" s="2">
        <v>800198</v>
      </c>
      <c r="D121" s="2">
        <v>677601</v>
      </c>
      <c r="E121" s="2">
        <v>1362045</v>
      </c>
      <c r="F121" s="2">
        <v>2150556</v>
      </c>
      <c r="G121" s="2">
        <v>2771100</v>
      </c>
    </row>
    <row r="122" spans="1:7" ht="12.75">
      <c r="A122" t="s">
        <v>351</v>
      </c>
      <c r="C122" s="2">
        <v>96944</v>
      </c>
      <c r="D122" s="2">
        <v>104544</v>
      </c>
      <c r="E122" s="2">
        <v>137377</v>
      </c>
      <c r="F122" s="2">
        <v>197529</v>
      </c>
      <c r="G122" s="2">
        <v>247884</v>
      </c>
    </row>
    <row r="123" spans="1:7" ht="12.75">
      <c r="A123" t="s">
        <v>352</v>
      </c>
      <c r="C123" s="2">
        <v>575947</v>
      </c>
      <c r="D123" s="2">
        <v>603716</v>
      </c>
      <c r="E123" s="2">
        <v>758514</v>
      </c>
      <c r="F123" s="2">
        <v>1774165</v>
      </c>
      <c r="G123" s="2">
        <v>2239506</v>
      </c>
    </row>
    <row r="124" spans="1:7" ht="12.75">
      <c r="A124" t="s">
        <v>353</v>
      </c>
      <c r="B124" s="2">
        <v>325912</v>
      </c>
      <c r="C124" s="2">
        <v>444210</v>
      </c>
      <c r="D124" s="2">
        <v>516290</v>
      </c>
      <c r="E124" s="2">
        <v>306184</v>
      </c>
      <c r="F124" s="2">
        <v>618734</v>
      </c>
      <c r="G124" s="2">
        <v>1507226</v>
      </c>
    </row>
    <row r="125" spans="1:6" ht="12.75">
      <c r="A125" t="s">
        <v>354</v>
      </c>
      <c r="B125" s="2">
        <v>35437</v>
      </c>
      <c r="C125" s="2">
        <v>-305123</v>
      </c>
      <c r="D125" s="2">
        <v>-18225</v>
      </c>
      <c r="E125" s="2">
        <v>-5230</v>
      </c>
      <c r="F125">
        <v>0</v>
      </c>
    </row>
    <row r="126" spans="1:7" ht="12.75">
      <c r="A126" t="s">
        <v>355</v>
      </c>
      <c r="B126" s="2">
        <v>361349</v>
      </c>
      <c r="C126" s="2">
        <v>139087</v>
      </c>
      <c r="D126" s="2">
        <v>498065</v>
      </c>
      <c r="E126" s="2">
        <v>300954</v>
      </c>
      <c r="F126" s="2">
        <v>618734</v>
      </c>
      <c r="G126" s="2">
        <v>1507226</v>
      </c>
    </row>
    <row r="127" spans="1:7" ht="12.75">
      <c r="A127" t="s">
        <v>356</v>
      </c>
      <c r="B127" s="2">
        <v>86291</v>
      </c>
      <c r="C127" s="2">
        <v>55647</v>
      </c>
      <c r="D127" s="2">
        <v>89264</v>
      </c>
      <c r="E127" s="2">
        <v>86096</v>
      </c>
      <c r="F127" s="2">
        <v>534064</v>
      </c>
      <c r="G127" s="2">
        <v>361923</v>
      </c>
    </row>
    <row r="128" spans="1:7" ht="12.75">
      <c r="A128" t="s">
        <v>357</v>
      </c>
      <c r="B128" s="2">
        <v>275058</v>
      </c>
      <c r="C128" s="2">
        <v>83440</v>
      </c>
      <c r="D128" s="2">
        <v>408801</v>
      </c>
      <c r="E128" s="2">
        <v>214858</v>
      </c>
      <c r="F128" s="2">
        <v>84669</v>
      </c>
      <c r="G128" s="2">
        <v>1145303</v>
      </c>
    </row>
    <row r="129" spans="1:7" ht="12.75">
      <c r="A129" t="s">
        <v>358</v>
      </c>
      <c r="B129" s="2">
        <v>429516</v>
      </c>
      <c r="C129">
        <v>0</v>
      </c>
      <c r="D129" s="2">
        <v>212067</v>
      </c>
      <c r="E129" s="2">
        <v>528452</v>
      </c>
      <c r="F129" s="2">
        <v>1954479</v>
      </c>
      <c r="G129" s="2">
        <v>214583</v>
      </c>
    </row>
    <row r="130" spans="1:7" ht="12.75">
      <c r="A130" t="s">
        <v>359</v>
      </c>
      <c r="B130" s="2">
        <v>704574</v>
      </c>
      <c r="C130" s="2">
        <v>83440</v>
      </c>
      <c r="D130" s="2">
        <v>620867</v>
      </c>
      <c r="E130" s="2">
        <v>743310</v>
      </c>
      <c r="F130" s="2">
        <v>2039148</v>
      </c>
      <c r="G130" s="2">
        <v>1359886</v>
      </c>
    </row>
    <row r="131" spans="1:7" ht="12.75">
      <c r="A131" t="s">
        <v>360</v>
      </c>
      <c r="G131">
        <v>0</v>
      </c>
    </row>
    <row r="132" spans="1:7" ht="12.75">
      <c r="A132" t="s">
        <v>361</v>
      </c>
      <c r="G132">
        <v>0</v>
      </c>
    </row>
    <row r="133" spans="1:7" ht="12.75">
      <c r="A133" t="s">
        <v>362</v>
      </c>
      <c r="G133">
        <v>0</v>
      </c>
    </row>
    <row r="134" spans="1:7" ht="12.75">
      <c r="A134" t="s">
        <v>363</v>
      </c>
      <c r="G134">
        <v>0</v>
      </c>
    </row>
    <row r="135" spans="1:7" ht="12.75">
      <c r="A135" t="s">
        <v>364</v>
      </c>
      <c r="B135" s="2">
        <v>70771</v>
      </c>
      <c r="D135" s="2">
        <v>36629</v>
      </c>
      <c r="E135" s="2">
        <v>31654</v>
      </c>
      <c r="F135" s="2">
        <v>43756</v>
      </c>
      <c r="G135">
        <v>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35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2003</v>
      </c>
      <c r="C1">
        <v>2004</v>
      </c>
      <c r="D1">
        <v>2005</v>
      </c>
      <c r="E1">
        <v>2006</v>
      </c>
      <c r="F1">
        <v>2007</v>
      </c>
      <c r="G1">
        <v>2008</v>
      </c>
    </row>
    <row r="2" spans="1:7" ht="12.75">
      <c r="A2" t="s">
        <v>231</v>
      </c>
      <c r="B2" s="3">
        <v>37622</v>
      </c>
      <c r="C2" s="3">
        <v>37987</v>
      </c>
      <c r="D2" s="3">
        <v>38353</v>
      </c>
      <c r="E2" s="3">
        <v>38718</v>
      </c>
      <c r="F2" s="3">
        <v>39083</v>
      </c>
      <c r="G2" s="3">
        <v>39448</v>
      </c>
    </row>
    <row r="3" spans="1:7" ht="12.75">
      <c r="A3" t="s">
        <v>232</v>
      </c>
      <c r="B3" s="3">
        <v>37986</v>
      </c>
      <c r="C3" s="3">
        <v>38352</v>
      </c>
      <c r="D3" s="3">
        <v>38717</v>
      </c>
      <c r="E3" s="3">
        <v>39082</v>
      </c>
      <c r="F3" s="3">
        <v>39447</v>
      </c>
      <c r="G3" s="3">
        <v>39813</v>
      </c>
    </row>
    <row r="4" spans="2:7" ht="12.75">
      <c r="B4" t="s">
        <v>233</v>
      </c>
      <c r="C4" t="s">
        <v>233</v>
      </c>
      <c r="D4" t="s">
        <v>233</v>
      </c>
      <c r="E4" t="s">
        <v>233</v>
      </c>
      <c r="F4" t="s">
        <v>233</v>
      </c>
      <c r="G4" t="s">
        <v>233</v>
      </c>
    </row>
    <row r="5" spans="1:7" ht="12.75">
      <c r="A5" t="s">
        <v>234</v>
      </c>
      <c r="B5" s="2">
        <v>1340716</v>
      </c>
      <c r="C5" s="2">
        <v>1517570</v>
      </c>
      <c r="D5" s="2">
        <v>1678415</v>
      </c>
      <c r="E5" s="2">
        <v>2075789</v>
      </c>
      <c r="F5" s="2">
        <v>2920480</v>
      </c>
      <c r="G5" s="2">
        <v>3772734</v>
      </c>
    </row>
    <row r="6" spans="1:7" ht="12.75">
      <c r="A6" t="s">
        <v>235</v>
      </c>
      <c r="B6">
        <v>4</v>
      </c>
      <c r="C6">
        <v>4</v>
      </c>
      <c r="D6">
        <v>4</v>
      </c>
      <c r="E6">
        <v>4</v>
      </c>
      <c r="F6">
        <v>4</v>
      </c>
      <c r="G6">
        <v>4</v>
      </c>
    </row>
    <row r="7" spans="1:7" ht="12.75">
      <c r="A7" t="s">
        <v>236</v>
      </c>
      <c r="B7">
        <v>63</v>
      </c>
      <c r="C7">
        <v>57</v>
      </c>
      <c r="D7">
        <v>65</v>
      </c>
      <c r="E7">
        <v>78</v>
      </c>
      <c r="F7">
        <v>91</v>
      </c>
      <c r="G7">
        <v>100</v>
      </c>
    </row>
    <row r="8" spans="1:7" ht="12.75">
      <c r="A8" t="s">
        <v>237</v>
      </c>
      <c r="B8" s="1">
        <v>0.9427</v>
      </c>
      <c r="C8" s="1">
        <v>0.9586</v>
      </c>
      <c r="D8" s="1">
        <v>0.9614</v>
      </c>
      <c r="E8" s="1">
        <v>0.9164</v>
      </c>
      <c r="F8" s="1">
        <v>0.7498</v>
      </c>
      <c r="G8" s="1">
        <v>0.6292</v>
      </c>
    </row>
    <row r="9" spans="1:7" ht="12.75">
      <c r="A9" t="s">
        <v>238</v>
      </c>
      <c r="B9">
        <v>0.06</v>
      </c>
      <c r="C9">
        <v>0.04</v>
      </c>
      <c r="D9">
        <v>0.04</v>
      </c>
      <c r="E9">
        <v>0.09</v>
      </c>
      <c r="F9">
        <v>0.33</v>
      </c>
      <c r="G9">
        <v>0.59</v>
      </c>
    </row>
    <row r="10" spans="1:6" ht="12.75">
      <c r="A10" t="s">
        <v>239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</row>
    <row r="11" spans="1:6" ht="12.75">
      <c r="A11" t="s">
        <v>240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</row>
    <row r="12" spans="1:7" ht="12.75">
      <c r="A12" t="s">
        <v>241</v>
      </c>
      <c r="B12" s="1">
        <v>0.6797</v>
      </c>
      <c r="C12" s="1">
        <v>0.6371</v>
      </c>
      <c r="D12" s="1">
        <v>0.6425</v>
      </c>
      <c r="E12" s="1">
        <v>0.691</v>
      </c>
      <c r="F12" s="1">
        <v>0.7046</v>
      </c>
      <c r="G12" s="1">
        <v>0.7277</v>
      </c>
    </row>
    <row r="13" spans="1:7" ht="12.75">
      <c r="A13" t="s">
        <v>242</v>
      </c>
      <c r="B13" s="2">
        <v>6634</v>
      </c>
      <c r="C13" s="2">
        <v>6609</v>
      </c>
      <c r="D13" s="2">
        <v>7221</v>
      </c>
      <c r="E13" s="2">
        <v>8000</v>
      </c>
      <c r="F13" s="2">
        <v>10988</v>
      </c>
      <c r="G13" s="2">
        <v>12276</v>
      </c>
    </row>
    <row r="14" spans="1:7" ht="12.75">
      <c r="A14" t="s">
        <v>243</v>
      </c>
      <c r="B14" s="1">
        <v>0.9601</v>
      </c>
      <c r="C14" s="1">
        <v>0.9168</v>
      </c>
      <c r="D14" s="1">
        <v>0.9266</v>
      </c>
      <c r="E14" s="1">
        <v>0.9242</v>
      </c>
      <c r="F14" s="1">
        <v>0.8935</v>
      </c>
      <c r="G14" s="1">
        <v>0.9262</v>
      </c>
    </row>
    <row r="15" spans="1:7" ht="12.75">
      <c r="A15" t="s">
        <v>244</v>
      </c>
      <c r="B15" s="2">
        <v>6634</v>
      </c>
      <c r="C15" s="2">
        <v>6666</v>
      </c>
      <c r="D15" s="2">
        <v>7279</v>
      </c>
      <c r="E15" s="2">
        <v>8402</v>
      </c>
      <c r="F15" s="2">
        <v>11416</v>
      </c>
      <c r="G15" s="2">
        <v>13084</v>
      </c>
    </row>
    <row r="16" spans="1:7" ht="12.75">
      <c r="A16" t="s">
        <v>245</v>
      </c>
      <c r="B16" s="2">
        <v>911220</v>
      </c>
      <c r="C16" s="2">
        <v>966783</v>
      </c>
      <c r="D16" s="2">
        <v>1078444</v>
      </c>
      <c r="E16" s="2">
        <v>1434333</v>
      </c>
      <c r="F16" s="2">
        <v>2057680</v>
      </c>
      <c r="G16" s="2">
        <v>2745594</v>
      </c>
    </row>
    <row r="17" spans="1:7" ht="12.75">
      <c r="A17" t="s">
        <v>246</v>
      </c>
      <c r="B17">
        <v>137</v>
      </c>
      <c r="C17">
        <v>146</v>
      </c>
      <c r="D17">
        <v>149</v>
      </c>
      <c r="E17">
        <v>179</v>
      </c>
      <c r="F17">
        <v>187</v>
      </c>
      <c r="G17">
        <v>224</v>
      </c>
    </row>
    <row r="18" spans="1:7" ht="12.75">
      <c r="A18" t="s">
        <v>247</v>
      </c>
      <c r="B18" s="1">
        <v>0.0624</v>
      </c>
      <c r="C18" s="1">
        <v>0.0602</v>
      </c>
      <c r="D18" s="1">
        <v>0.0551</v>
      </c>
      <c r="E18" s="1">
        <v>0.0602</v>
      </c>
      <c r="F18" s="1">
        <v>0.0549</v>
      </c>
      <c r="G18" s="1">
        <v>0.0656</v>
      </c>
    </row>
    <row r="19" spans="1:7" ht="12.75">
      <c r="A19" t="s">
        <v>248</v>
      </c>
      <c r="B19">
        <v>137</v>
      </c>
      <c r="C19">
        <v>145</v>
      </c>
      <c r="D19">
        <v>148</v>
      </c>
      <c r="E19">
        <v>171</v>
      </c>
      <c r="F19">
        <v>180</v>
      </c>
      <c r="G19">
        <v>210</v>
      </c>
    </row>
    <row r="20" spans="1:7" ht="12.75">
      <c r="A20" t="s">
        <v>249</v>
      </c>
      <c r="B20" s="1">
        <v>0.0624</v>
      </c>
      <c r="C20" s="1">
        <v>0.0597</v>
      </c>
      <c r="D20" s="1">
        <v>0.0547</v>
      </c>
      <c r="E20" s="1">
        <v>0.0573</v>
      </c>
      <c r="F20" s="1">
        <v>0.0529</v>
      </c>
      <c r="G20" s="1">
        <v>0.0615</v>
      </c>
    </row>
    <row r="21" spans="1:6" ht="12.75">
      <c r="A21" t="s">
        <v>250</v>
      </c>
      <c r="B21" s="2">
        <v>6634</v>
      </c>
      <c r="C21" s="2">
        <v>6666</v>
      </c>
      <c r="D21">
        <v>0</v>
      </c>
      <c r="E21">
        <v>0</v>
      </c>
      <c r="F21">
        <v>0</v>
      </c>
    </row>
    <row r="22" spans="1:6" ht="12.75">
      <c r="A22" t="s">
        <v>251</v>
      </c>
      <c r="C22">
        <v>0</v>
      </c>
      <c r="D22">
        <v>0</v>
      </c>
      <c r="E22">
        <v>0</v>
      </c>
      <c r="F22">
        <v>0</v>
      </c>
    </row>
    <row r="23" spans="1:6" ht="12.75">
      <c r="A23" t="s">
        <v>252</v>
      </c>
      <c r="B23">
        <v>0</v>
      </c>
      <c r="C23">
        <v>0</v>
      </c>
      <c r="D23">
        <v>0</v>
      </c>
      <c r="E23">
        <v>0</v>
      </c>
      <c r="F23">
        <v>0</v>
      </c>
    </row>
    <row r="24" spans="1:3" ht="12.75">
      <c r="A24" t="s">
        <v>253</v>
      </c>
      <c r="B24">
        <v>0</v>
      </c>
      <c r="C24">
        <v>0</v>
      </c>
    </row>
    <row r="25" spans="1:3" ht="12.75">
      <c r="A25" t="s">
        <v>254</v>
      </c>
      <c r="B25" s="1">
        <v>0</v>
      </c>
      <c r="C25" s="1">
        <v>0</v>
      </c>
    </row>
    <row r="26" ht="12.75">
      <c r="A26" t="s">
        <v>255</v>
      </c>
    </row>
    <row r="27" ht="12.75">
      <c r="A27" t="s">
        <v>256</v>
      </c>
    </row>
    <row r="28" spans="1:7" ht="12.75">
      <c r="A28" t="s">
        <v>257</v>
      </c>
      <c r="B28" s="1">
        <v>0.0454</v>
      </c>
      <c r="C28" s="1">
        <v>-0.0171</v>
      </c>
      <c r="D28" s="1">
        <v>0.1243</v>
      </c>
      <c r="E28" s="1">
        <v>0.0423</v>
      </c>
      <c r="F28" s="1">
        <v>0.0301</v>
      </c>
      <c r="G28" s="1">
        <v>0.093</v>
      </c>
    </row>
    <row r="29" spans="1:7" ht="12.75">
      <c r="A29" t="s">
        <v>258</v>
      </c>
      <c r="B29" s="1">
        <v>0.0481</v>
      </c>
      <c r="C29" s="1">
        <v>-0.018</v>
      </c>
      <c r="D29" s="1">
        <v>0.1295</v>
      </c>
      <c r="E29" s="1">
        <v>0.0451</v>
      </c>
      <c r="F29" s="1">
        <v>0.0368</v>
      </c>
      <c r="G29" s="1">
        <v>0.1364</v>
      </c>
    </row>
    <row r="30" spans="1:7" ht="12.75">
      <c r="A30" t="s">
        <v>259</v>
      </c>
      <c r="B30" s="1">
        <v>1.0949</v>
      </c>
      <c r="C30" s="1">
        <v>0.9691</v>
      </c>
      <c r="D30" s="1">
        <v>1.3284</v>
      </c>
      <c r="E30" s="1">
        <v>1.0945</v>
      </c>
      <c r="F30" s="1">
        <v>1.0673</v>
      </c>
      <c r="G30" s="1">
        <v>1.2462</v>
      </c>
    </row>
    <row r="31" spans="1:7" ht="12.75">
      <c r="A31" t="s">
        <v>260</v>
      </c>
      <c r="B31" s="1">
        <v>0.5241</v>
      </c>
      <c r="C31" s="1">
        <v>0.5371</v>
      </c>
      <c r="D31" s="1">
        <v>0.5029</v>
      </c>
      <c r="E31" s="1">
        <v>0.4892</v>
      </c>
      <c r="F31" s="1">
        <v>0.4779</v>
      </c>
      <c r="G31" s="1">
        <v>0.4706</v>
      </c>
    </row>
    <row r="32" spans="1:7" ht="12.75">
      <c r="A32" t="s">
        <v>261</v>
      </c>
      <c r="B32" s="1">
        <v>0.0866</v>
      </c>
      <c r="C32" s="1">
        <v>-0.0319</v>
      </c>
      <c r="D32" s="1">
        <v>0.2472</v>
      </c>
      <c r="E32" s="1">
        <v>0.0864</v>
      </c>
      <c r="F32" s="1">
        <v>0.0631</v>
      </c>
      <c r="G32" s="1">
        <v>0.1976</v>
      </c>
    </row>
    <row r="33" spans="1:7" ht="12.75">
      <c r="A33" t="s">
        <v>262</v>
      </c>
      <c r="B33" s="1">
        <v>0.726</v>
      </c>
      <c r="C33" s="1">
        <v>0.6742</v>
      </c>
      <c r="D33" s="1">
        <v>0.6595</v>
      </c>
      <c r="E33" s="1">
        <v>0.6277</v>
      </c>
      <c r="F33" s="1">
        <v>0.6136</v>
      </c>
      <c r="G33" s="1">
        <v>0.6653</v>
      </c>
    </row>
    <row r="34" spans="1:7" ht="12.75">
      <c r="A34" t="s">
        <v>263</v>
      </c>
      <c r="B34" s="1">
        <v>0.6879</v>
      </c>
      <c r="C34" s="1">
        <v>0.6151</v>
      </c>
      <c r="D34" s="1">
        <v>0.6331</v>
      </c>
      <c r="E34" s="1">
        <v>0.5958</v>
      </c>
      <c r="F34" s="1">
        <v>0.5854</v>
      </c>
      <c r="G34" s="1">
        <v>0.6362</v>
      </c>
    </row>
    <row r="35" spans="1:7" ht="12.75">
      <c r="A35" t="s">
        <v>264</v>
      </c>
      <c r="B35" s="1">
        <v>0.4787</v>
      </c>
      <c r="C35" s="1">
        <v>0.5542</v>
      </c>
      <c r="D35" s="1">
        <v>0.3785</v>
      </c>
      <c r="E35" s="1">
        <v>0.447</v>
      </c>
      <c r="F35" s="1">
        <v>0.4477</v>
      </c>
      <c r="G35" s="1">
        <v>0.3776</v>
      </c>
    </row>
    <row r="36" spans="1:7" ht="12.75">
      <c r="A36" t="s">
        <v>265</v>
      </c>
      <c r="B36" s="1">
        <v>0.0608</v>
      </c>
      <c r="C36" s="1">
        <v>0.1577</v>
      </c>
      <c r="D36" s="1">
        <v>0.0178</v>
      </c>
      <c r="E36" s="1">
        <v>0.0862</v>
      </c>
      <c r="F36" s="1">
        <v>0.0667</v>
      </c>
      <c r="G36" s="1">
        <v>0.0255</v>
      </c>
    </row>
    <row r="37" spans="1:7" ht="12.75">
      <c r="A37" t="s">
        <v>266</v>
      </c>
      <c r="B37" s="1">
        <v>0.0027</v>
      </c>
      <c r="C37" s="1">
        <v>-0.0017</v>
      </c>
      <c r="D37" s="1">
        <v>0.0007</v>
      </c>
      <c r="E37" s="1">
        <v>0.0024</v>
      </c>
      <c r="F37" s="1">
        <v>0.0026</v>
      </c>
      <c r="G37" s="1">
        <v>0.0056</v>
      </c>
    </row>
    <row r="38" spans="1:7" ht="12.75">
      <c r="A38" t="s">
        <v>267</v>
      </c>
      <c r="B38" s="1">
        <v>0.4151</v>
      </c>
      <c r="C38" s="1">
        <v>0.3982</v>
      </c>
      <c r="D38" s="1">
        <v>0.36</v>
      </c>
      <c r="E38" s="1">
        <v>0.3584</v>
      </c>
      <c r="F38" s="1">
        <v>0.3785</v>
      </c>
      <c r="G38" s="1">
        <v>0.3466</v>
      </c>
    </row>
    <row r="39" spans="1:7" ht="12.75">
      <c r="A39" t="s">
        <v>268</v>
      </c>
      <c r="B39" s="1">
        <v>0.2724</v>
      </c>
      <c r="C39" s="1">
        <v>0.2474</v>
      </c>
      <c r="D39" s="1">
        <v>0.2185</v>
      </c>
      <c r="E39" s="1">
        <v>0.2117</v>
      </c>
      <c r="F39" s="1">
        <v>0.2302</v>
      </c>
      <c r="G39" s="1">
        <v>0.2136</v>
      </c>
    </row>
    <row r="40" spans="1:7" ht="12.75">
      <c r="A40" t="s">
        <v>269</v>
      </c>
      <c r="B40" s="1">
        <v>0.1428</v>
      </c>
      <c r="C40" s="1">
        <v>0.1509</v>
      </c>
      <c r="D40" s="1">
        <v>0.1414</v>
      </c>
      <c r="E40" s="1">
        <v>0.1467</v>
      </c>
      <c r="F40" s="1">
        <v>0.1484</v>
      </c>
      <c r="G40" s="1">
        <v>0.133</v>
      </c>
    </row>
    <row r="41" spans="1:7" ht="12.75">
      <c r="A41" t="s">
        <v>270</v>
      </c>
      <c r="B41" s="1">
        <v>0.6452</v>
      </c>
      <c r="C41" s="1">
        <v>0.6061</v>
      </c>
      <c r="D41" s="1">
        <v>0.5625</v>
      </c>
      <c r="E41" s="1">
        <v>0.5355</v>
      </c>
      <c r="F41" s="1">
        <v>0.5416</v>
      </c>
      <c r="G41" s="1">
        <v>0.483</v>
      </c>
    </row>
    <row r="42" spans="1:7" ht="12.75">
      <c r="A42" t="s">
        <v>271</v>
      </c>
      <c r="B42" s="1">
        <v>0.4234</v>
      </c>
      <c r="C42" s="1">
        <v>0.3765</v>
      </c>
      <c r="D42" s="1">
        <v>0.3415</v>
      </c>
      <c r="E42" s="1">
        <v>0.3162</v>
      </c>
      <c r="F42" s="1">
        <v>0.3293</v>
      </c>
      <c r="G42" s="1">
        <v>0.2976</v>
      </c>
    </row>
    <row r="43" spans="1:7" ht="12.75">
      <c r="A43" t="s">
        <v>272</v>
      </c>
      <c r="B43">
        <v>2.48</v>
      </c>
      <c r="C43">
        <v>2.42</v>
      </c>
      <c r="D43">
        <v>2.11</v>
      </c>
      <c r="E43">
        <v>1.86</v>
      </c>
      <c r="F43">
        <v>2</v>
      </c>
      <c r="G43">
        <v>2.2</v>
      </c>
    </row>
    <row r="44" spans="1:7" ht="12.75">
      <c r="A44" t="s">
        <v>273</v>
      </c>
      <c r="B44">
        <v>83</v>
      </c>
      <c r="C44">
        <v>86</v>
      </c>
      <c r="D44">
        <v>83</v>
      </c>
      <c r="E44">
        <v>88</v>
      </c>
      <c r="F44">
        <v>100</v>
      </c>
      <c r="G44">
        <v>100</v>
      </c>
    </row>
    <row r="45" spans="1:7" ht="12.75">
      <c r="A45" t="s">
        <v>274</v>
      </c>
      <c r="C45">
        <v>86</v>
      </c>
      <c r="D45">
        <v>83</v>
      </c>
      <c r="E45">
        <v>86</v>
      </c>
      <c r="F45">
        <v>95</v>
      </c>
      <c r="G45">
        <v>95</v>
      </c>
    </row>
    <row r="46" ht="12.75">
      <c r="A46" t="s">
        <v>275</v>
      </c>
    </row>
    <row r="47" spans="1:7" ht="12.75">
      <c r="A47" t="s">
        <v>276</v>
      </c>
      <c r="B47" s="1">
        <v>0.0164</v>
      </c>
      <c r="C47" s="1">
        <v>0.0108</v>
      </c>
      <c r="D47" s="1">
        <v>0.0049</v>
      </c>
      <c r="E47" s="1">
        <v>0.0065</v>
      </c>
      <c r="F47" s="1">
        <v>0.0053</v>
      </c>
      <c r="G47" s="1">
        <v>0.0055</v>
      </c>
    </row>
    <row r="48" spans="1:7" ht="12.75">
      <c r="A48" t="s">
        <v>277</v>
      </c>
      <c r="B48" s="1">
        <v>0.0053</v>
      </c>
      <c r="C48" s="1">
        <v>0.0108</v>
      </c>
      <c r="D48" s="1">
        <v>0.0047</v>
      </c>
      <c r="E48" s="1">
        <v>0.0047</v>
      </c>
      <c r="F48" s="1">
        <v>0.004</v>
      </c>
      <c r="G48" s="1">
        <v>0.0039</v>
      </c>
    </row>
    <row r="49" spans="1:7" ht="12.75">
      <c r="A49" t="s">
        <v>278</v>
      </c>
      <c r="B49" s="1">
        <v>0.0026</v>
      </c>
      <c r="C49" s="1">
        <v>0</v>
      </c>
      <c r="D49" s="1">
        <v>0.0081</v>
      </c>
      <c r="E49" s="1">
        <v>0</v>
      </c>
      <c r="F49" s="1">
        <v>0.0015</v>
      </c>
      <c r="G49" s="1">
        <v>0.0025</v>
      </c>
    </row>
    <row r="50" spans="1:7" ht="12.75">
      <c r="A50" t="s">
        <v>279</v>
      </c>
      <c r="B50" s="1">
        <v>-0.004</v>
      </c>
      <c r="C50" s="1">
        <v>-0.0032</v>
      </c>
      <c r="D50" s="1">
        <v>0.0052</v>
      </c>
      <c r="E50" s="1">
        <v>-0.001</v>
      </c>
      <c r="F50" s="1">
        <v>-0.0005</v>
      </c>
      <c r="G50" s="1">
        <v>0.0015</v>
      </c>
    </row>
    <row r="51" spans="1:7" ht="12.75">
      <c r="A51" t="s">
        <v>280</v>
      </c>
      <c r="B51" s="1">
        <v>1.2573</v>
      </c>
      <c r="C51" s="1">
        <v>1.9294</v>
      </c>
      <c r="D51" s="1">
        <v>2.9768</v>
      </c>
      <c r="E51" s="1">
        <v>2.3019</v>
      </c>
      <c r="F51" s="1">
        <v>2.6874</v>
      </c>
      <c r="G51" s="1">
        <v>2.8078</v>
      </c>
    </row>
    <row r="52" spans="1:7" ht="12.75">
      <c r="A52" t="s">
        <v>281</v>
      </c>
      <c r="C52" s="1">
        <v>0.1863</v>
      </c>
      <c r="D52" s="1">
        <v>0.1216</v>
      </c>
      <c r="E52" s="1">
        <v>0.0852</v>
      </c>
      <c r="F52" s="1">
        <v>0.1223</v>
      </c>
      <c r="G52" s="1">
        <v>0.1441</v>
      </c>
    </row>
    <row r="53" spans="1:7" ht="12.75">
      <c r="A53" t="s">
        <v>282</v>
      </c>
      <c r="C53" s="2">
        <v>282795</v>
      </c>
      <c r="D53" s="2">
        <v>204052</v>
      </c>
      <c r="E53" s="2">
        <v>176929</v>
      </c>
      <c r="F53" s="2">
        <v>357125</v>
      </c>
      <c r="G53" s="2">
        <v>543668</v>
      </c>
    </row>
    <row r="54" spans="1:7" ht="12.75">
      <c r="A54" t="s">
        <v>283</v>
      </c>
      <c r="B54" s="2">
        <v>33775</v>
      </c>
      <c r="C54" s="2">
        <v>38259</v>
      </c>
      <c r="D54" s="2">
        <v>62405</v>
      </c>
      <c r="E54" s="2">
        <v>83178</v>
      </c>
      <c r="F54" s="2">
        <v>115119</v>
      </c>
      <c r="G54" s="2">
        <v>119677</v>
      </c>
    </row>
    <row r="55" ht="12.75">
      <c r="A55" t="s">
        <v>284</v>
      </c>
    </row>
    <row r="56" ht="12.75">
      <c r="A56" t="s">
        <v>285</v>
      </c>
    </row>
    <row r="57" spans="1:6" ht="12.75">
      <c r="A57" t="s">
        <v>286</v>
      </c>
      <c r="C57">
        <v>0</v>
      </c>
      <c r="D57">
        <v>0</v>
      </c>
      <c r="E57" s="2">
        <v>5285</v>
      </c>
      <c r="F57" s="2">
        <v>8014</v>
      </c>
    </row>
    <row r="58" spans="1:7" ht="12.75">
      <c r="A58" t="s">
        <v>287</v>
      </c>
      <c r="B58" s="2">
        <v>892444</v>
      </c>
      <c r="C58" s="2">
        <v>946730</v>
      </c>
      <c r="D58" s="2">
        <v>1062677</v>
      </c>
      <c r="E58" s="2">
        <v>1412748</v>
      </c>
      <c r="F58" s="2">
        <v>2028275</v>
      </c>
      <c r="G58" s="2">
        <v>2703487</v>
      </c>
    </row>
    <row r="59" spans="1:7" ht="12.75">
      <c r="A59" t="s">
        <v>288</v>
      </c>
      <c r="B59" s="2">
        <v>18776</v>
      </c>
      <c r="C59" s="2">
        <v>20053</v>
      </c>
      <c r="D59" s="2">
        <v>15766</v>
      </c>
      <c r="E59" s="2">
        <v>21585</v>
      </c>
      <c r="F59" s="2">
        <v>29406</v>
      </c>
      <c r="G59" s="2">
        <v>42037</v>
      </c>
    </row>
    <row r="60" spans="1:7" ht="12.75">
      <c r="A60" t="s">
        <v>289</v>
      </c>
      <c r="G60">
        <v>70</v>
      </c>
    </row>
    <row r="61" ht="12.75">
      <c r="A61" t="s">
        <v>290</v>
      </c>
    </row>
    <row r="62" ht="12.75">
      <c r="A62" t="s">
        <v>291</v>
      </c>
    </row>
    <row r="63" ht="12.75">
      <c r="A63" t="s">
        <v>292</v>
      </c>
    </row>
    <row r="64" ht="12.75">
      <c r="A64" t="s">
        <v>293</v>
      </c>
    </row>
    <row r="65" spans="1:7" ht="12.75">
      <c r="A65" t="s">
        <v>294</v>
      </c>
      <c r="G65" s="2">
        <v>11096</v>
      </c>
    </row>
    <row r="66" spans="1:7" ht="12.75">
      <c r="A66" t="s">
        <v>295</v>
      </c>
      <c r="B66" s="2">
        <v>51740</v>
      </c>
      <c r="C66" s="2">
        <v>249786</v>
      </c>
      <c r="D66" s="2">
        <v>349281</v>
      </c>
      <c r="E66" s="2">
        <v>397649</v>
      </c>
      <c r="F66" s="2">
        <v>411946</v>
      </c>
      <c r="G66" s="2">
        <v>386059</v>
      </c>
    </row>
    <row r="67" spans="1:7" ht="12.75">
      <c r="A67" t="s">
        <v>296</v>
      </c>
      <c r="B67" s="2">
        <v>1340716</v>
      </c>
      <c r="C67" s="2">
        <v>1517570</v>
      </c>
      <c r="D67" s="2">
        <v>1678415</v>
      </c>
      <c r="E67" s="2">
        <v>2075789</v>
      </c>
      <c r="F67" s="2">
        <v>2920480</v>
      </c>
      <c r="G67" s="2">
        <v>3772734</v>
      </c>
    </row>
    <row r="68" spans="1:7" ht="12.75">
      <c r="A68" t="s">
        <v>297</v>
      </c>
      <c r="B68" s="2">
        <v>76886</v>
      </c>
      <c r="C68" s="2">
        <v>62838</v>
      </c>
      <c r="D68" s="2">
        <v>64824</v>
      </c>
      <c r="E68" s="2">
        <v>173438</v>
      </c>
      <c r="F68" s="2">
        <v>730573</v>
      </c>
      <c r="G68" s="2">
        <v>1398813</v>
      </c>
    </row>
    <row r="69" spans="1:7" ht="12.75">
      <c r="A69" t="s">
        <v>298</v>
      </c>
      <c r="B69">
        <v>0</v>
      </c>
      <c r="C69">
        <v>0</v>
      </c>
      <c r="D69">
        <v>0</v>
      </c>
      <c r="E69" s="2">
        <v>87893</v>
      </c>
      <c r="F69" s="2">
        <v>608154</v>
      </c>
      <c r="G69" s="2">
        <v>1225363</v>
      </c>
    </row>
    <row r="70" spans="1:7" ht="12.75">
      <c r="A70" t="s">
        <v>299</v>
      </c>
      <c r="G70" s="2">
        <v>33792</v>
      </c>
    </row>
    <row r="71" ht="12.75">
      <c r="A71" t="s">
        <v>300</v>
      </c>
    </row>
    <row r="72" spans="1:7" ht="12.75">
      <c r="A72" t="s">
        <v>301</v>
      </c>
      <c r="B72" s="2">
        <v>76886</v>
      </c>
      <c r="C72" s="2">
        <v>62838</v>
      </c>
      <c r="D72" s="2">
        <v>64824</v>
      </c>
      <c r="E72" s="2">
        <v>85545</v>
      </c>
      <c r="F72" s="2">
        <v>122419</v>
      </c>
      <c r="G72" s="2">
        <v>54873</v>
      </c>
    </row>
    <row r="73" spans="1:7" ht="12.75">
      <c r="A73" t="s">
        <v>302</v>
      </c>
      <c r="G73" s="2">
        <v>40182</v>
      </c>
    </row>
    <row r="74" ht="12.75">
      <c r="A74" t="s">
        <v>303</v>
      </c>
    </row>
    <row r="75" spans="1:7" ht="12.75">
      <c r="A75" t="s">
        <v>304</v>
      </c>
      <c r="G75" s="2">
        <v>44603</v>
      </c>
    </row>
    <row r="76" ht="12.75">
      <c r="A76" t="s">
        <v>305</v>
      </c>
    </row>
    <row r="77" spans="1:7" ht="12.75">
      <c r="A77" t="s">
        <v>306</v>
      </c>
      <c r="B77" s="2">
        <v>1263831</v>
      </c>
      <c r="C77" s="2">
        <v>1454732</v>
      </c>
      <c r="D77" s="2">
        <v>1613591</v>
      </c>
      <c r="E77" s="2">
        <v>1902351</v>
      </c>
      <c r="F77" s="2">
        <v>2189907</v>
      </c>
      <c r="G77" s="2">
        <v>2373921</v>
      </c>
    </row>
    <row r="78" spans="1:7" ht="12.75">
      <c r="A78" t="s">
        <v>307</v>
      </c>
      <c r="C78" s="2">
        <v>685946</v>
      </c>
      <c r="D78" s="2">
        <v>644111</v>
      </c>
      <c r="E78" s="2">
        <v>910590</v>
      </c>
      <c r="F78" s="2">
        <v>1104320</v>
      </c>
      <c r="G78" s="2">
        <v>1202755</v>
      </c>
    </row>
    <row r="79" spans="1:7" ht="12.75">
      <c r="A79" t="s">
        <v>308</v>
      </c>
      <c r="B79" s="2">
        <v>593781</v>
      </c>
      <c r="C79" s="2">
        <v>-14343</v>
      </c>
      <c r="D79" s="2">
        <v>211167</v>
      </c>
      <c r="E79" s="2">
        <v>82839</v>
      </c>
      <c r="F79" s="2">
        <v>82329</v>
      </c>
      <c r="G79" s="2">
        <v>319654</v>
      </c>
    </row>
    <row r="80" ht="12.75">
      <c r="A80" t="s">
        <v>309</v>
      </c>
    </row>
    <row r="81" ht="12.75">
      <c r="A81" t="s">
        <v>310</v>
      </c>
    </row>
    <row r="82" spans="1:7" ht="12.75">
      <c r="A82" t="s">
        <v>311</v>
      </c>
      <c r="B82" s="2">
        <v>670050</v>
      </c>
      <c r="C82" s="2">
        <v>765112</v>
      </c>
      <c r="D82" s="2">
        <v>740255</v>
      </c>
      <c r="E82" s="2">
        <v>879360</v>
      </c>
      <c r="F82" s="2">
        <v>972855</v>
      </c>
      <c r="G82" s="2">
        <v>839741</v>
      </c>
    </row>
    <row r="83" spans="1:7" ht="12.75">
      <c r="A83" t="s">
        <v>312</v>
      </c>
      <c r="B83">
        <v>0</v>
      </c>
      <c r="C83">
        <v>0</v>
      </c>
      <c r="D83">
        <v>0</v>
      </c>
      <c r="E83" s="2">
        <v>11587</v>
      </c>
      <c r="F83" s="2">
        <v>12361</v>
      </c>
      <c r="G83" s="2">
        <v>11771</v>
      </c>
    </row>
    <row r="84" spans="1:6" ht="12.75">
      <c r="A84" t="s">
        <v>313</v>
      </c>
      <c r="B84">
        <v>0</v>
      </c>
      <c r="C84" s="2">
        <v>18016</v>
      </c>
      <c r="D84" s="2">
        <v>18058</v>
      </c>
      <c r="E84" s="2">
        <v>17977</v>
      </c>
      <c r="F84" s="2">
        <v>18042</v>
      </c>
    </row>
    <row r="85" spans="1:7" ht="12.75">
      <c r="A85" t="s">
        <v>314</v>
      </c>
      <c r="B85" s="2">
        <v>672943</v>
      </c>
      <c r="C85" s="2">
        <v>767568</v>
      </c>
      <c r="D85" s="2">
        <v>803560</v>
      </c>
      <c r="E85" s="2">
        <v>918371</v>
      </c>
      <c r="F85" s="2">
        <v>1193776</v>
      </c>
      <c r="G85" s="2">
        <v>1574983</v>
      </c>
    </row>
    <row r="86" spans="1:7" ht="12.75">
      <c r="A86" t="s">
        <v>315</v>
      </c>
      <c r="B86" s="2">
        <v>601324</v>
      </c>
      <c r="C86" s="2">
        <v>634761</v>
      </c>
      <c r="D86" s="2">
        <v>675059</v>
      </c>
      <c r="E86" s="2">
        <v>788927</v>
      </c>
      <c r="F86" s="2">
        <v>1071933</v>
      </c>
      <c r="G86" s="2">
        <v>1655367</v>
      </c>
    </row>
    <row r="87" spans="1:7" ht="12.75">
      <c r="A87" t="s">
        <v>316</v>
      </c>
      <c r="B87" s="2">
        <v>601324</v>
      </c>
      <c r="C87" s="2">
        <v>634761</v>
      </c>
      <c r="D87" s="2">
        <v>675059</v>
      </c>
      <c r="E87" s="2">
        <v>788927</v>
      </c>
      <c r="F87" s="2">
        <v>1071933</v>
      </c>
      <c r="G87" s="2">
        <v>1605177</v>
      </c>
    </row>
    <row r="88" spans="1:7" ht="12.75">
      <c r="A88" t="s">
        <v>317</v>
      </c>
      <c r="B88" s="2">
        <v>599775</v>
      </c>
      <c r="C88" s="2">
        <v>633091</v>
      </c>
      <c r="D88" s="2">
        <v>674425</v>
      </c>
      <c r="E88" s="2">
        <v>788658</v>
      </c>
      <c r="F88" s="2">
        <v>1071357</v>
      </c>
      <c r="G88" s="2">
        <v>1597907</v>
      </c>
    </row>
    <row r="89" spans="1:6" ht="12.75">
      <c r="A89" t="s">
        <v>318</v>
      </c>
      <c r="B89" s="2">
        <v>1549</v>
      </c>
      <c r="C89" s="2">
        <v>1670</v>
      </c>
      <c r="D89">
        <v>634</v>
      </c>
      <c r="E89">
        <v>270</v>
      </c>
      <c r="F89">
        <v>577</v>
      </c>
    </row>
    <row r="90" spans="1:7" ht="12.75">
      <c r="A90" t="s">
        <v>319</v>
      </c>
      <c r="G90" s="2">
        <v>7271</v>
      </c>
    </row>
    <row r="91" spans="1:7" ht="12.75">
      <c r="A91" t="s">
        <v>320</v>
      </c>
      <c r="B91">
        <v>0</v>
      </c>
      <c r="C91">
        <v>0</v>
      </c>
      <c r="D91">
        <v>0</v>
      </c>
      <c r="E91">
        <v>0</v>
      </c>
      <c r="F91">
        <v>0</v>
      </c>
      <c r="G91" s="2">
        <v>50189</v>
      </c>
    </row>
    <row r="92" spans="1:6" ht="12.75">
      <c r="A92" t="s">
        <v>321</v>
      </c>
      <c r="B92">
        <v>0</v>
      </c>
      <c r="C92">
        <v>0</v>
      </c>
      <c r="D92">
        <v>0</v>
      </c>
      <c r="E92">
        <v>0</v>
      </c>
      <c r="F92">
        <v>0</v>
      </c>
    </row>
    <row r="93" ht="12.75">
      <c r="A93" t="s">
        <v>322</v>
      </c>
    </row>
    <row r="94" ht="12.75">
      <c r="A94" t="s">
        <v>323</v>
      </c>
    </row>
    <row r="95" spans="1:7" ht="12.75">
      <c r="A95" t="s">
        <v>324</v>
      </c>
      <c r="G95" s="2">
        <v>50189</v>
      </c>
    </row>
    <row r="96" spans="1:6" ht="12.75">
      <c r="A96" t="s">
        <v>325</v>
      </c>
      <c r="B96" s="2">
        <v>71619</v>
      </c>
      <c r="C96" s="2">
        <v>132807</v>
      </c>
      <c r="D96" s="2">
        <v>128501</v>
      </c>
      <c r="E96" s="2">
        <v>129444</v>
      </c>
      <c r="F96" s="2">
        <v>121843</v>
      </c>
    </row>
    <row r="97" spans="1:7" ht="12.75">
      <c r="A97" t="s">
        <v>326</v>
      </c>
      <c r="G97" s="2">
        <v>-80384</v>
      </c>
    </row>
    <row r="98" ht="12.75">
      <c r="A98" t="s">
        <v>327</v>
      </c>
    </row>
    <row r="99" ht="12.75">
      <c r="A99" t="s">
        <v>328</v>
      </c>
    </row>
    <row r="100" ht="12.75">
      <c r="A100" t="s">
        <v>329</v>
      </c>
    </row>
    <row r="101" ht="12.75">
      <c r="A101" t="s">
        <v>330</v>
      </c>
    </row>
    <row r="102" ht="12.75">
      <c r="A102" t="s">
        <v>331</v>
      </c>
    </row>
    <row r="103" ht="12.75">
      <c r="A103" t="s">
        <v>332</v>
      </c>
    </row>
    <row r="104" ht="12.75">
      <c r="A104" t="s">
        <v>333</v>
      </c>
    </row>
    <row r="105" ht="12.75">
      <c r="A105" t="s">
        <v>334</v>
      </c>
    </row>
    <row r="106" spans="1:7" ht="12.75">
      <c r="A106" t="s">
        <v>335</v>
      </c>
      <c r="B106" s="2">
        <v>78083</v>
      </c>
      <c r="C106" s="2">
        <v>225438</v>
      </c>
      <c r="D106" s="2">
        <v>28460</v>
      </c>
      <c r="E106" s="2">
        <v>161812</v>
      </c>
      <c r="F106" s="2">
        <v>166522</v>
      </c>
      <c r="G106" s="2">
        <v>85192</v>
      </c>
    </row>
    <row r="107" spans="1:7" ht="12.75">
      <c r="A107" t="s">
        <v>336</v>
      </c>
      <c r="B107">
        <v>0</v>
      </c>
      <c r="C107">
        <v>0</v>
      </c>
      <c r="D107">
        <v>0</v>
      </c>
      <c r="E107">
        <v>0</v>
      </c>
      <c r="F107" s="2">
        <v>27302</v>
      </c>
      <c r="G107" s="2">
        <v>83619</v>
      </c>
    </row>
    <row r="108" spans="1:7" ht="12.75">
      <c r="A108" t="s">
        <v>337</v>
      </c>
      <c r="G108" s="2">
        <v>58214</v>
      </c>
    </row>
    <row r="109" spans="1:7" ht="12.75">
      <c r="A109" t="s">
        <v>338</v>
      </c>
      <c r="G109" s="2">
        <v>58214</v>
      </c>
    </row>
    <row r="110" ht="12.75">
      <c r="A110" t="s">
        <v>339</v>
      </c>
    </row>
    <row r="111" ht="12.75">
      <c r="A111" t="s">
        <v>340</v>
      </c>
    </row>
    <row r="112" spans="1:7" ht="12.75">
      <c r="A112" t="s">
        <v>341</v>
      </c>
      <c r="G112" s="2">
        <v>25404</v>
      </c>
    </row>
    <row r="113" ht="12.75">
      <c r="A113" t="s">
        <v>342</v>
      </c>
    </row>
    <row r="114" ht="12.75">
      <c r="A114" t="s">
        <v>343</v>
      </c>
    </row>
    <row r="115" spans="1:7" ht="12.75">
      <c r="A115" t="s">
        <v>344</v>
      </c>
      <c r="G115" s="2">
        <v>25404</v>
      </c>
    </row>
    <row r="116" spans="1:7" ht="12.75">
      <c r="A116" t="s">
        <v>345</v>
      </c>
      <c r="B116" s="2">
        <v>78083</v>
      </c>
      <c r="C116" s="2">
        <v>225438</v>
      </c>
      <c r="D116" s="2">
        <v>28460</v>
      </c>
      <c r="E116" s="2">
        <v>161812</v>
      </c>
      <c r="F116" s="2">
        <v>139220</v>
      </c>
      <c r="G116" s="2">
        <v>1574</v>
      </c>
    </row>
    <row r="117" spans="1:7" ht="12.75">
      <c r="A117" t="s">
        <v>346</v>
      </c>
      <c r="B117" s="2">
        <v>3512</v>
      </c>
      <c r="C117" s="2">
        <v>-2479</v>
      </c>
      <c r="D117" s="2">
        <v>1174</v>
      </c>
      <c r="E117" s="2">
        <v>4497</v>
      </c>
      <c r="F117" s="2">
        <v>6372</v>
      </c>
      <c r="G117" s="2">
        <v>18614</v>
      </c>
    </row>
    <row r="118" spans="1:7" ht="12.75">
      <c r="A118" t="s">
        <v>347</v>
      </c>
      <c r="B118" s="2">
        <v>8916</v>
      </c>
      <c r="C118">
        <v>557</v>
      </c>
      <c r="D118" s="2">
        <v>4155</v>
      </c>
      <c r="E118" s="2">
        <v>5717</v>
      </c>
      <c r="F118" s="2">
        <v>9933</v>
      </c>
      <c r="G118" s="2">
        <v>20988</v>
      </c>
    </row>
    <row r="119" spans="1:7" ht="12.75">
      <c r="A119" t="s">
        <v>348</v>
      </c>
      <c r="B119" s="2">
        <v>5404</v>
      </c>
      <c r="C119" s="2">
        <v>3037</v>
      </c>
      <c r="D119" s="2">
        <v>2981</v>
      </c>
      <c r="E119" s="2">
        <v>1220</v>
      </c>
      <c r="F119" s="2">
        <v>3561</v>
      </c>
      <c r="G119" s="2">
        <v>2374</v>
      </c>
    </row>
    <row r="120" spans="1:7" ht="12.75">
      <c r="A120" t="s">
        <v>349</v>
      </c>
      <c r="B120" s="2">
        <v>533047</v>
      </c>
      <c r="C120" s="2">
        <v>569086</v>
      </c>
      <c r="D120" s="2">
        <v>575271</v>
      </c>
      <c r="E120" s="2">
        <v>672734</v>
      </c>
      <c r="F120" s="2">
        <v>945588</v>
      </c>
      <c r="G120" s="2">
        <v>1160011</v>
      </c>
    </row>
    <row r="121" spans="1:7" ht="12.75">
      <c r="A121" t="s">
        <v>350</v>
      </c>
      <c r="B121" s="2">
        <v>349746</v>
      </c>
      <c r="C121" s="2">
        <v>353499</v>
      </c>
      <c r="D121" s="2">
        <v>349237</v>
      </c>
      <c r="E121" s="2">
        <v>397290</v>
      </c>
      <c r="F121" s="2">
        <v>574971</v>
      </c>
      <c r="G121" s="2">
        <v>714827</v>
      </c>
    </row>
    <row r="122" spans="1:7" ht="12.75">
      <c r="A122" t="s">
        <v>351</v>
      </c>
      <c r="B122" s="2">
        <v>22023</v>
      </c>
      <c r="C122" s="2">
        <v>21821</v>
      </c>
      <c r="D122" s="2">
        <v>21927</v>
      </c>
      <c r="E122" s="2">
        <v>24939</v>
      </c>
      <c r="F122" s="2">
        <v>34136</v>
      </c>
      <c r="G122" s="2">
        <v>39224</v>
      </c>
    </row>
    <row r="123" spans="1:7" ht="12.75">
      <c r="A123" t="s">
        <v>352</v>
      </c>
      <c r="B123" s="2">
        <v>161278</v>
      </c>
      <c r="C123" s="2">
        <v>193765</v>
      </c>
      <c r="D123" s="2">
        <v>204106</v>
      </c>
      <c r="E123" s="2">
        <v>250505</v>
      </c>
      <c r="F123" s="2">
        <v>336481</v>
      </c>
      <c r="G123" s="2">
        <v>405960</v>
      </c>
    </row>
    <row r="124" spans="1:7" ht="12.75">
      <c r="A124" t="s">
        <v>353</v>
      </c>
      <c r="B124" s="2">
        <v>58302</v>
      </c>
      <c r="C124" s="2">
        <v>-24476</v>
      </c>
      <c r="D124" s="2">
        <v>198655</v>
      </c>
      <c r="E124" s="2">
        <v>79329</v>
      </c>
      <c r="F124" s="2">
        <v>75294</v>
      </c>
      <c r="G124" s="2">
        <v>311166</v>
      </c>
    </row>
    <row r="125" spans="1:7" ht="12.75">
      <c r="A125" t="s">
        <v>354</v>
      </c>
      <c r="B125" s="2">
        <v>3216</v>
      </c>
      <c r="C125" s="2">
        <v>10680</v>
      </c>
      <c r="D125" s="2">
        <v>20856</v>
      </c>
      <c r="E125" s="2">
        <v>1237</v>
      </c>
      <c r="F125" s="2">
        <v>3352</v>
      </c>
      <c r="G125" s="2">
        <v>6922</v>
      </c>
    </row>
    <row r="126" spans="1:7" ht="12.75">
      <c r="A126" t="s">
        <v>355</v>
      </c>
      <c r="B126" s="2">
        <v>61518</v>
      </c>
      <c r="C126" s="2">
        <v>-13796</v>
      </c>
      <c r="D126" s="2">
        <v>219511</v>
      </c>
      <c r="E126" s="2">
        <v>80566</v>
      </c>
      <c r="F126" s="2">
        <v>78646</v>
      </c>
      <c r="G126" s="2">
        <v>318087</v>
      </c>
    </row>
    <row r="127" spans="1:6" ht="12.75">
      <c r="A127" t="s">
        <v>356</v>
      </c>
      <c r="B127">
        <v>0</v>
      </c>
      <c r="C127">
        <v>0</v>
      </c>
      <c r="D127">
        <v>0</v>
      </c>
      <c r="E127">
        <v>0</v>
      </c>
      <c r="F127">
        <v>0</v>
      </c>
    </row>
    <row r="128" spans="1:7" ht="12.75">
      <c r="A128" t="s">
        <v>357</v>
      </c>
      <c r="B128" s="2">
        <v>61518</v>
      </c>
      <c r="C128" s="2">
        <v>-13796</v>
      </c>
      <c r="D128" s="2">
        <v>219511</v>
      </c>
      <c r="E128" s="2">
        <v>80566</v>
      </c>
      <c r="F128" s="2">
        <v>78646</v>
      </c>
      <c r="G128" s="2">
        <v>318087</v>
      </c>
    </row>
    <row r="129" spans="1:7" ht="12.75">
      <c r="A129" t="s">
        <v>358</v>
      </c>
      <c r="B129" s="2">
        <v>3649</v>
      </c>
      <c r="C129">
        <v>0</v>
      </c>
      <c r="D129" s="2">
        <v>5073</v>
      </c>
      <c r="E129" s="2">
        <v>88545</v>
      </c>
      <c r="F129" s="2">
        <v>75578</v>
      </c>
      <c r="G129" s="2">
        <v>25650</v>
      </c>
    </row>
    <row r="130" spans="1:7" ht="12.75">
      <c r="A130" t="s">
        <v>359</v>
      </c>
      <c r="B130" s="2">
        <v>65166</v>
      </c>
      <c r="C130" s="2">
        <v>-13796</v>
      </c>
      <c r="D130" s="2">
        <v>224585</v>
      </c>
      <c r="E130" s="2">
        <v>169110</v>
      </c>
      <c r="F130" s="2">
        <v>154224</v>
      </c>
      <c r="G130" s="2">
        <v>343738</v>
      </c>
    </row>
    <row r="131" spans="1:7" ht="12.75">
      <c r="A131" t="s">
        <v>360</v>
      </c>
      <c r="G131" s="2">
        <v>20960</v>
      </c>
    </row>
    <row r="132" ht="12.75">
      <c r="A132" t="s">
        <v>361</v>
      </c>
    </row>
    <row r="133" ht="12.75">
      <c r="A133" t="s">
        <v>362</v>
      </c>
    </row>
    <row r="134" spans="1:7" ht="12.75">
      <c r="A134" t="s">
        <v>363</v>
      </c>
      <c r="G134">
        <v>152</v>
      </c>
    </row>
    <row r="135" spans="1:7" ht="12.75">
      <c r="A135" t="s">
        <v>364</v>
      </c>
      <c r="B135" s="2">
        <v>2130</v>
      </c>
      <c r="C135">
        <v>0</v>
      </c>
      <c r="D135" s="2">
        <v>8319</v>
      </c>
      <c r="E135">
        <v>0</v>
      </c>
      <c r="F135" s="2">
        <v>2693</v>
      </c>
      <c r="G135" s="2">
        <v>6038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35"/>
  <sheetViews>
    <sheetView workbookViewId="0" topLeftCell="A1">
      <selection activeCell="A1" sqref="A1"/>
    </sheetView>
  </sheetViews>
  <sheetFormatPr defaultColWidth="9.140625" defaultRowHeight="12.75"/>
  <cols>
    <col min="1" max="1" width="24.8515625" style="0" bestFit="1" customWidth="1"/>
  </cols>
  <sheetData>
    <row r="1" spans="2:7" ht="12.75">
      <c r="B1">
        <v>2003</v>
      </c>
      <c r="C1">
        <v>2004</v>
      </c>
      <c r="D1">
        <v>2005</v>
      </c>
      <c r="E1">
        <v>2006</v>
      </c>
      <c r="F1">
        <v>2007</v>
      </c>
      <c r="G1">
        <v>2008</v>
      </c>
    </row>
    <row r="2" spans="1:7" ht="12.75">
      <c r="A2" t="s">
        <v>231</v>
      </c>
      <c r="B2" s="3">
        <v>37761</v>
      </c>
      <c r="C2" s="3">
        <v>37987</v>
      </c>
      <c r="D2" s="3">
        <v>38353</v>
      </c>
      <c r="E2" s="3">
        <v>38718</v>
      </c>
      <c r="F2" s="3">
        <v>39083</v>
      </c>
      <c r="G2" s="3">
        <v>39448</v>
      </c>
    </row>
    <row r="3" spans="1:7" ht="12.75">
      <c r="A3" t="s">
        <v>232</v>
      </c>
      <c r="B3" s="3">
        <v>37986</v>
      </c>
      <c r="C3" s="3">
        <v>38352</v>
      </c>
      <c r="D3" s="3">
        <v>38717</v>
      </c>
      <c r="E3" s="3">
        <v>39082</v>
      </c>
      <c r="F3" s="3">
        <v>39447</v>
      </c>
      <c r="G3" s="3">
        <v>39813</v>
      </c>
    </row>
    <row r="4" spans="2:7" ht="12.75">
      <c r="B4" t="s">
        <v>233</v>
      </c>
      <c r="C4" t="s">
        <v>233</v>
      </c>
      <c r="D4" t="s">
        <v>233</v>
      </c>
      <c r="E4" t="s">
        <v>233</v>
      </c>
      <c r="F4" t="s">
        <v>233</v>
      </c>
      <c r="G4" t="s">
        <v>233</v>
      </c>
    </row>
    <row r="5" spans="1:7" ht="12.75">
      <c r="A5" t="s">
        <v>234</v>
      </c>
      <c r="B5" s="2">
        <v>1338885</v>
      </c>
      <c r="C5" s="2">
        <v>2159628</v>
      </c>
      <c r="D5" s="2">
        <v>3297282</v>
      </c>
      <c r="E5" s="2">
        <v>6256602</v>
      </c>
      <c r="F5" s="2">
        <v>12482796</v>
      </c>
      <c r="G5" s="2">
        <v>29520328</v>
      </c>
    </row>
    <row r="6" spans="1:6" ht="12.75">
      <c r="A6" t="s">
        <v>235</v>
      </c>
      <c r="B6">
        <v>4</v>
      </c>
      <c r="C6">
        <v>4</v>
      </c>
      <c r="D6">
        <v>11</v>
      </c>
      <c r="E6">
        <v>10</v>
      </c>
      <c r="F6">
        <v>15</v>
      </c>
    </row>
    <row r="7" spans="1:7" ht="12.75">
      <c r="A7" t="s">
        <v>236</v>
      </c>
      <c r="B7">
        <v>66</v>
      </c>
      <c r="C7">
        <v>91</v>
      </c>
      <c r="D7">
        <v>108</v>
      </c>
      <c r="E7">
        <v>188</v>
      </c>
      <c r="F7">
        <v>349</v>
      </c>
      <c r="G7">
        <v>565</v>
      </c>
    </row>
    <row r="8" spans="1:7" ht="12.75">
      <c r="A8" t="s">
        <v>237</v>
      </c>
      <c r="B8" s="1">
        <v>0.9674</v>
      </c>
      <c r="C8" s="1">
        <v>0.9541</v>
      </c>
      <c r="D8" s="1">
        <v>0.7443</v>
      </c>
      <c r="E8" s="1">
        <v>0.4511</v>
      </c>
      <c r="F8" s="1">
        <v>0.2983</v>
      </c>
      <c r="G8" s="1">
        <v>0.3541</v>
      </c>
    </row>
    <row r="9" spans="1:7" ht="12.75">
      <c r="A9" t="s">
        <v>238</v>
      </c>
      <c r="B9">
        <v>0.03</v>
      </c>
      <c r="C9">
        <v>0.05</v>
      </c>
      <c r="D9">
        <v>0.34</v>
      </c>
      <c r="E9">
        <v>1.22</v>
      </c>
      <c r="F9">
        <v>2.35</v>
      </c>
      <c r="G9">
        <v>1.82</v>
      </c>
    </row>
    <row r="10" spans="1:7" ht="12.75">
      <c r="A10" t="s">
        <v>239</v>
      </c>
      <c r="B10" s="1">
        <v>0</v>
      </c>
      <c r="C10" s="1">
        <v>0.0029</v>
      </c>
      <c r="D10" s="1">
        <v>0.0046</v>
      </c>
      <c r="E10" s="1">
        <v>0.0081</v>
      </c>
      <c r="F10" s="1">
        <v>0.0124</v>
      </c>
      <c r="G10" s="1">
        <v>0.0066</v>
      </c>
    </row>
    <row r="11" spans="1:7" ht="12.75">
      <c r="A11" t="s">
        <v>240</v>
      </c>
      <c r="B11" s="1">
        <v>0</v>
      </c>
      <c r="C11" s="1">
        <v>0.0016</v>
      </c>
      <c r="D11" s="1">
        <v>0.0036</v>
      </c>
      <c r="E11" s="1">
        <v>0.0068</v>
      </c>
      <c r="F11" s="1">
        <v>0.0105</v>
      </c>
      <c r="G11" s="1">
        <v>0.0052</v>
      </c>
    </row>
    <row r="12" spans="1:7" ht="12.75">
      <c r="A12" t="s">
        <v>241</v>
      </c>
      <c r="B12" s="1">
        <v>0.6299</v>
      </c>
      <c r="C12" s="1">
        <v>0.5566</v>
      </c>
      <c r="D12" s="1">
        <v>0.7713</v>
      </c>
      <c r="E12" s="1">
        <v>0.846</v>
      </c>
      <c r="F12" s="1">
        <v>0.8474</v>
      </c>
      <c r="G12" s="1">
        <v>0.7935</v>
      </c>
    </row>
    <row r="13" spans="1:7" ht="12.75">
      <c r="A13" t="s">
        <v>242</v>
      </c>
      <c r="B13" s="2">
        <v>18423</v>
      </c>
      <c r="C13" s="2">
        <v>20502</v>
      </c>
      <c r="D13" s="2">
        <v>36221</v>
      </c>
      <c r="E13" s="2">
        <v>67006</v>
      </c>
      <c r="F13" s="2">
        <v>120111</v>
      </c>
      <c r="G13" s="2">
        <v>188696</v>
      </c>
    </row>
    <row r="14" spans="1:7" ht="12.75">
      <c r="A14" t="s">
        <v>243</v>
      </c>
      <c r="B14" s="1">
        <v>0.8014</v>
      </c>
      <c r="C14" s="1">
        <v>0.852</v>
      </c>
      <c r="D14" s="1">
        <v>0.8556</v>
      </c>
      <c r="E14" s="1">
        <v>0.8489</v>
      </c>
      <c r="F14" s="1">
        <v>0.8449</v>
      </c>
      <c r="G14" s="1">
        <v>0.8512</v>
      </c>
    </row>
    <row r="15" spans="1:6" ht="12.75">
      <c r="A15" t="s">
        <v>244</v>
      </c>
      <c r="B15" s="2">
        <v>18423</v>
      </c>
      <c r="C15" s="2">
        <v>20502</v>
      </c>
      <c r="D15" s="2">
        <v>36221</v>
      </c>
      <c r="E15" s="2">
        <v>67006</v>
      </c>
      <c r="F15" s="2">
        <v>122654</v>
      </c>
    </row>
    <row r="16" spans="1:7" ht="12.75">
      <c r="A16" t="s">
        <v>245</v>
      </c>
      <c r="B16" s="2">
        <v>843330</v>
      </c>
      <c r="C16" s="2">
        <v>1202122</v>
      </c>
      <c r="D16" s="2">
        <v>2543340</v>
      </c>
      <c r="E16" s="2">
        <v>5293061</v>
      </c>
      <c r="F16" s="2">
        <v>10578385</v>
      </c>
      <c r="G16" s="2">
        <v>23423582</v>
      </c>
    </row>
    <row r="17" spans="1:7" ht="12.75">
      <c r="A17" t="s">
        <v>246</v>
      </c>
      <c r="B17">
        <v>46</v>
      </c>
      <c r="C17">
        <v>59</v>
      </c>
      <c r="D17">
        <v>70</v>
      </c>
      <c r="E17">
        <v>79</v>
      </c>
      <c r="F17">
        <v>88</v>
      </c>
      <c r="G17">
        <v>124</v>
      </c>
    </row>
    <row r="18" spans="1:7" ht="12.75">
      <c r="A18" t="s">
        <v>247</v>
      </c>
      <c r="B18" s="1">
        <v>0.1346</v>
      </c>
      <c r="C18" s="1">
        <v>0.1503</v>
      </c>
      <c r="D18" s="1">
        <v>0.1526</v>
      </c>
      <c r="E18" s="1">
        <v>0.158</v>
      </c>
      <c r="F18" s="1">
        <v>0.1601</v>
      </c>
      <c r="G18" s="1">
        <v>0.2257</v>
      </c>
    </row>
    <row r="19" spans="1:6" ht="12.75">
      <c r="A19" t="s">
        <v>248</v>
      </c>
      <c r="B19">
        <v>46</v>
      </c>
      <c r="C19">
        <v>59</v>
      </c>
      <c r="D19">
        <v>70</v>
      </c>
      <c r="E19">
        <v>79</v>
      </c>
      <c r="F19">
        <v>86</v>
      </c>
    </row>
    <row r="20" spans="1:6" ht="12.75">
      <c r="A20" t="s">
        <v>249</v>
      </c>
      <c r="B20" s="1">
        <v>0.1346</v>
      </c>
      <c r="C20" s="1">
        <v>0.1503</v>
      </c>
      <c r="D20" s="1">
        <v>0.1526</v>
      </c>
      <c r="E20" s="1">
        <v>0.158</v>
      </c>
      <c r="F20" s="1">
        <v>0.1568</v>
      </c>
    </row>
    <row r="21" spans="1:7" ht="12.75">
      <c r="A21" t="s">
        <v>250</v>
      </c>
      <c r="B21">
        <v>0</v>
      </c>
      <c r="C21">
        <v>527</v>
      </c>
      <c r="D21" s="2">
        <v>1391</v>
      </c>
      <c r="E21" s="2">
        <v>3472</v>
      </c>
      <c r="F21" s="2">
        <v>1842</v>
      </c>
      <c r="G21" s="2">
        <v>15552</v>
      </c>
    </row>
    <row r="22" spans="1:7" ht="12.75">
      <c r="A22" t="s">
        <v>251</v>
      </c>
      <c r="B22">
        <v>0</v>
      </c>
      <c r="C22">
        <v>527</v>
      </c>
      <c r="D22" s="2">
        <v>1391</v>
      </c>
      <c r="E22" s="2">
        <v>3472</v>
      </c>
      <c r="F22" s="2">
        <v>1842</v>
      </c>
      <c r="G22" s="2">
        <v>15552</v>
      </c>
    </row>
    <row r="23" spans="1:7" ht="12.75">
      <c r="A23" t="s">
        <v>252</v>
      </c>
      <c r="B23">
        <v>0</v>
      </c>
      <c r="C23" s="2">
        <v>3498</v>
      </c>
      <c r="D23" s="2">
        <v>11747</v>
      </c>
      <c r="E23" s="2">
        <v>42641</v>
      </c>
      <c r="F23" s="2">
        <v>130954</v>
      </c>
      <c r="G23" s="2">
        <v>154523</v>
      </c>
    </row>
    <row r="24" spans="1:7" ht="12.75">
      <c r="A24" t="s">
        <v>253</v>
      </c>
      <c r="C24">
        <v>7</v>
      </c>
      <c r="D24">
        <v>8</v>
      </c>
      <c r="E24">
        <v>12</v>
      </c>
      <c r="F24">
        <v>71</v>
      </c>
      <c r="G24">
        <v>10</v>
      </c>
    </row>
    <row r="25" spans="1:7" ht="12.75">
      <c r="A25" t="s">
        <v>254</v>
      </c>
      <c r="C25" s="1">
        <v>0.02</v>
      </c>
      <c r="D25" s="1">
        <v>0.02</v>
      </c>
      <c r="E25" s="1">
        <v>0.02</v>
      </c>
      <c r="F25" s="1">
        <v>0.13</v>
      </c>
      <c r="G25" s="1">
        <v>0.02</v>
      </c>
    </row>
    <row r="26" spans="1:7" ht="12.75">
      <c r="A26" t="s">
        <v>255</v>
      </c>
      <c r="C26">
        <v>7</v>
      </c>
      <c r="D26">
        <v>8</v>
      </c>
      <c r="E26">
        <v>12</v>
      </c>
      <c r="F26">
        <v>71</v>
      </c>
      <c r="G26">
        <v>10</v>
      </c>
    </row>
    <row r="27" spans="1:7" ht="12.75">
      <c r="A27" t="s">
        <v>256</v>
      </c>
      <c r="C27">
        <v>0</v>
      </c>
      <c r="D27">
        <v>0</v>
      </c>
      <c r="E27">
        <v>0</v>
      </c>
      <c r="F27">
        <v>0</v>
      </c>
      <c r="G27">
        <v>0</v>
      </c>
    </row>
    <row r="28" spans="1:7" ht="12.75">
      <c r="A28" t="s">
        <v>257</v>
      </c>
      <c r="C28" s="1">
        <v>-0.0296</v>
      </c>
      <c r="D28" s="1">
        <v>0.0052</v>
      </c>
      <c r="E28" s="1">
        <v>0.0825</v>
      </c>
      <c r="F28" s="1">
        <v>0.0879</v>
      </c>
      <c r="G28" s="1">
        <v>0.0427</v>
      </c>
    </row>
    <row r="29" spans="1:7" ht="12.75">
      <c r="A29" t="s">
        <v>258</v>
      </c>
      <c r="C29" s="1">
        <v>-0.0308</v>
      </c>
      <c r="D29" s="1">
        <v>0.0063</v>
      </c>
      <c r="E29" s="1">
        <v>0.1494</v>
      </c>
      <c r="F29" s="1">
        <v>0.2516</v>
      </c>
      <c r="G29" s="1">
        <v>0.1264</v>
      </c>
    </row>
    <row r="30" spans="1:7" ht="12.75">
      <c r="A30" t="s">
        <v>259</v>
      </c>
      <c r="B30" s="1">
        <v>0.7402</v>
      </c>
      <c r="C30" s="1">
        <v>0.9377</v>
      </c>
      <c r="D30" s="1">
        <v>1.0312</v>
      </c>
      <c r="E30" s="1">
        <v>1.4012</v>
      </c>
      <c r="F30" s="1">
        <v>1.4672</v>
      </c>
      <c r="G30" s="1">
        <v>1.2425</v>
      </c>
    </row>
    <row r="31" spans="1:7" ht="12.75">
      <c r="A31" t="s">
        <v>260</v>
      </c>
      <c r="C31" s="1">
        <v>0.2613</v>
      </c>
      <c r="D31" s="1">
        <v>0.2599</v>
      </c>
      <c r="E31" s="1">
        <v>0.3392</v>
      </c>
      <c r="F31" s="1">
        <v>0.3298</v>
      </c>
      <c r="G31" s="1">
        <v>0.2988</v>
      </c>
    </row>
    <row r="32" spans="1:7" ht="12.75">
      <c r="A32" t="s">
        <v>261</v>
      </c>
      <c r="B32" s="1">
        <v>-0.351</v>
      </c>
      <c r="C32" s="1">
        <v>-0.1037</v>
      </c>
      <c r="D32" s="1">
        <v>0.0303</v>
      </c>
      <c r="E32" s="1">
        <v>0.2863</v>
      </c>
      <c r="F32" s="1">
        <v>0.3184</v>
      </c>
      <c r="G32" s="1">
        <v>0.1808</v>
      </c>
    </row>
    <row r="33" spans="1:7" ht="12.75">
      <c r="A33" t="s">
        <v>262</v>
      </c>
      <c r="C33" s="1">
        <v>0.3954</v>
      </c>
      <c r="D33" s="1">
        <v>0.372</v>
      </c>
      <c r="E33" s="1">
        <v>0.3677</v>
      </c>
      <c r="F33" s="1">
        <v>0.3524</v>
      </c>
      <c r="G33" s="1">
        <v>0.3642</v>
      </c>
    </row>
    <row r="34" spans="1:7" ht="12.75">
      <c r="A34" t="s">
        <v>263</v>
      </c>
      <c r="C34" s="1">
        <v>0.3428</v>
      </c>
      <c r="D34" s="1">
        <v>0.2901</v>
      </c>
      <c r="E34" s="1">
        <v>0.2886</v>
      </c>
      <c r="F34" s="1">
        <v>0.2561</v>
      </c>
      <c r="G34" s="1">
        <v>0.267</v>
      </c>
    </row>
    <row r="35" spans="1:7" ht="12.75">
      <c r="A35" t="s">
        <v>264</v>
      </c>
      <c r="C35" s="1">
        <v>0.2787</v>
      </c>
      <c r="D35" s="1">
        <v>0.252</v>
      </c>
      <c r="E35" s="1">
        <v>0.2421</v>
      </c>
      <c r="F35" s="1">
        <v>0.2248</v>
      </c>
      <c r="G35" s="1">
        <v>0.2405</v>
      </c>
    </row>
    <row r="36" spans="1:7" ht="12.75">
      <c r="A36" t="s">
        <v>265</v>
      </c>
      <c r="C36" s="1">
        <v>0.0001</v>
      </c>
      <c r="D36" s="1">
        <v>0.0003</v>
      </c>
      <c r="E36" s="1">
        <v>0.0045</v>
      </c>
      <c r="F36" s="1">
        <v>0.0134</v>
      </c>
      <c r="G36" s="1">
        <v>0.0607</v>
      </c>
    </row>
    <row r="37" spans="1:7" ht="12.75">
      <c r="A37" t="s">
        <v>266</v>
      </c>
      <c r="C37" s="1">
        <v>0.0055</v>
      </c>
      <c r="D37" s="1">
        <v>-0.0021</v>
      </c>
      <c r="E37" s="1">
        <v>0.0055</v>
      </c>
      <c r="F37" s="1">
        <v>0.0057</v>
      </c>
      <c r="G37" s="1">
        <v>0.0094</v>
      </c>
    </row>
    <row r="38" spans="1:7" ht="12.75">
      <c r="A38" t="s">
        <v>267</v>
      </c>
      <c r="C38" s="1">
        <v>0.2731</v>
      </c>
      <c r="D38" s="1">
        <v>0.2538</v>
      </c>
      <c r="E38" s="1">
        <v>0.232</v>
      </c>
      <c r="F38" s="1">
        <v>0.2057</v>
      </c>
      <c r="G38" s="1">
        <v>0.1704</v>
      </c>
    </row>
    <row r="39" spans="1:7" ht="12.75">
      <c r="A39" t="s">
        <v>268</v>
      </c>
      <c r="C39" s="1">
        <v>0.1633</v>
      </c>
      <c r="D39" s="1">
        <v>0.1487</v>
      </c>
      <c r="E39" s="1">
        <v>0.134</v>
      </c>
      <c r="F39" s="1">
        <v>0.1196</v>
      </c>
      <c r="G39" s="1">
        <v>0.1017</v>
      </c>
    </row>
    <row r="40" spans="1:7" ht="12.75">
      <c r="A40" t="s">
        <v>269</v>
      </c>
      <c r="C40" s="1">
        <v>0.1098</v>
      </c>
      <c r="D40" s="1">
        <v>0.1051</v>
      </c>
      <c r="E40" s="1">
        <v>0.0981</v>
      </c>
      <c r="F40" s="1">
        <v>0.086</v>
      </c>
      <c r="G40" s="1">
        <v>0.0688</v>
      </c>
    </row>
    <row r="41" spans="1:7" ht="12.75">
      <c r="A41" t="s">
        <v>270</v>
      </c>
      <c r="C41" s="1">
        <v>0.4671</v>
      </c>
      <c r="D41" s="1">
        <v>0.3698</v>
      </c>
      <c r="E41" s="1">
        <v>0.2829</v>
      </c>
      <c r="F41" s="1">
        <v>0.2428</v>
      </c>
      <c r="G41" s="1">
        <v>0.2105</v>
      </c>
    </row>
    <row r="42" spans="1:7" ht="12.75">
      <c r="A42" t="s">
        <v>271</v>
      </c>
      <c r="C42" s="1">
        <v>0.2794</v>
      </c>
      <c r="D42" s="1">
        <v>0.2167</v>
      </c>
      <c r="E42" s="1">
        <v>0.1633</v>
      </c>
      <c r="F42" s="1">
        <v>0.1413</v>
      </c>
      <c r="G42" s="1">
        <v>0.1256</v>
      </c>
    </row>
    <row r="43" spans="1:7" ht="12.75">
      <c r="A43" t="s">
        <v>272</v>
      </c>
      <c r="C43">
        <v>9.33</v>
      </c>
      <c r="D43">
        <v>8.87</v>
      </c>
      <c r="E43">
        <v>8.65</v>
      </c>
      <c r="F43">
        <v>7.59</v>
      </c>
      <c r="G43">
        <v>8.49</v>
      </c>
    </row>
    <row r="44" spans="1:7" ht="12.75">
      <c r="A44" t="s">
        <v>273</v>
      </c>
      <c r="C44">
        <v>25</v>
      </c>
      <c r="D44">
        <v>24</v>
      </c>
      <c r="E44">
        <v>21</v>
      </c>
      <c r="F44">
        <v>21</v>
      </c>
      <c r="G44">
        <v>23</v>
      </c>
    </row>
    <row r="45" spans="1:6" ht="12.75">
      <c r="A45" t="s">
        <v>274</v>
      </c>
      <c r="C45">
        <v>25</v>
      </c>
      <c r="D45">
        <v>24</v>
      </c>
      <c r="E45">
        <v>21</v>
      </c>
      <c r="F45">
        <v>20</v>
      </c>
    </row>
    <row r="46" ht="12.75">
      <c r="A46" t="s">
        <v>275</v>
      </c>
    </row>
    <row r="47" spans="1:7" ht="12.75">
      <c r="A47" t="s">
        <v>276</v>
      </c>
      <c r="B47" s="1">
        <v>0.0251</v>
      </c>
      <c r="C47" s="1">
        <v>0.0071</v>
      </c>
      <c r="D47" s="1">
        <v>0.0005</v>
      </c>
      <c r="E47" s="1">
        <v>0.0009</v>
      </c>
      <c r="F47" s="1">
        <v>0.0006</v>
      </c>
      <c r="G47" s="1">
        <v>0.0036</v>
      </c>
    </row>
    <row r="48" spans="1:7" ht="12.75">
      <c r="A48" t="s">
        <v>277</v>
      </c>
      <c r="B48" s="1">
        <v>0.0251</v>
      </c>
      <c r="C48" s="1">
        <v>0.0054</v>
      </c>
      <c r="D48" s="1">
        <v>0.0004</v>
      </c>
      <c r="E48" s="1">
        <v>0.0002</v>
      </c>
      <c r="F48" s="1">
        <v>0.0002</v>
      </c>
      <c r="G48" s="1">
        <v>0.0005</v>
      </c>
    </row>
    <row r="49" spans="1:7" ht="12.75">
      <c r="A49" t="s">
        <v>278</v>
      </c>
      <c r="C49" s="1">
        <v>0.0118</v>
      </c>
      <c r="D49" s="1">
        <v>0.0032</v>
      </c>
      <c r="E49" s="1">
        <v>0</v>
      </c>
      <c r="F49" s="1">
        <v>0.0007</v>
      </c>
      <c r="G49" s="1">
        <v>0.0028</v>
      </c>
    </row>
    <row r="50" spans="1:7" ht="12.75">
      <c r="A50" t="s">
        <v>279</v>
      </c>
      <c r="C50" s="1">
        <v>0.0064</v>
      </c>
      <c r="D50" s="1">
        <v>0.0021</v>
      </c>
      <c r="E50" s="1">
        <v>-0.0001</v>
      </c>
      <c r="F50" s="1">
        <v>0.0007</v>
      </c>
      <c r="G50" s="1">
        <v>0.0028</v>
      </c>
    </row>
    <row r="51" spans="1:7" ht="12.75">
      <c r="A51" t="s">
        <v>280</v>
      </c>
      <c r="B51" s="1">
        <v>1.5648</v>
      </c>
      <c r="C51" s="1">
        <v>4.2307</v>
      </c>
      <c r="D51" s="1">
        <v>22.6081</v>
      </c>
      <c r="E51" s="1">
        <v>10.8147</v>
      </c>
      <c r="F51" s="1">
        <v>17.6251</v>
      </c>
      <c r="G51" s="1">
        <v>2.9728</v>
      </c>
    </row>
    <row r="52" spans="1:7" ht="12.75">
      <c r="A52" t="s">
        <v>281</v>
      </c>
      <c r="B52" s="1">
        <v>0.2553</v>
      </c>
      <c r="C52" s="1">
        <v>0.3775</v>
      </c>
      <c r="D52" s="1">
        <v>0.1807</v>
      </c>
      <c r="E52" s="1">
        <v>0.1011</v>
      </c>
      <c r="F52" s="1">
        <v>0.1079</v>
      </c>
      <c r="G52" s="1">
        <v>0.1643</v>
      </c>
    </row>
    <row r="53" spans="1:7" ht="12.75">
      <c r="A53" t="s">
        <v>282</v>
      </c>
      <c r="B53" s="2">
        <v>341823</v>
      </c>
      <c r="C53" s="2">
        <v>815192</v>
      </c>
      <c r="D53" s="2">
        <v>595952</v>
      </c>
      <c r="E53" s="2">
        <v>632413</v>
      </c>
      <c r="F53" s="2">
        <v>1347473</v>
      </c>
      <c r="G53" s="2">
        <v>4851565</v>
      </c>
    </row>
    <row r="54" spans="1:7" ht="12.75">
      <c r="A54" t="s">
        <v>283</v>
      </c>
      <c r="B54" s="2">
        <v>66400</v>
      </c>
      <c r="C54" s="2">
        <v>44826</v>
      </c>
      <c r="D54" s="2">
        <v>60606</v>
      </c>
      <c r="E54" s="2">
        <v>121890</v>
      </c>
      <c r="F54" s="2">
        <v>218793</v>
      </c>
      <c r="G54" s="2">
        <v>552492</v>
      </c>
    </row>
    <row r="55" ht="12.75">
      <c r="A55" t="s">
        <v>284</v>
      </c>
    </row>
    <row r="56" ht="12.75">
      <c r="A56" t="s">
        <v>285</v>
      </c>
    </row>
    <row r="57" spans="1:6" ht="12.75">
      <c r="A57" t="s">
        <v>286</v>
      </c>
      <c r="B57">
        <v>0</v>
      </c>
      <c r="C57">
        <v>0</v>
      </c>
      <c r="D57">
        <v>0</v>
      </c>
      <c r="E57">
        <v>0</v>
      </c>
      <c r="F57">
        <v>0</v>
      </c>
    </row>
    <row r="58" spans="1:7" ht="12.75">
      <c r="A58" t="s">
        <v>287</v>
      </c>
      <c r="B58" s="2">
        <v>810143</v>
      </c>
      <c r="C58" s="2">
        <v>1165882</v>
      </c>
      <c r="D58" s="2">
        <v>2517299</v>
      </c>
      <c r="E58" s="2">
        <v>5239347</v>
      </c>
      <c r="F58" s="2">
        <v>10471807</v>
      </c>
      <c r="G58" s="2">
        <v>23172984</v>
      </c>
    </row>
    <row r="59" spans="1:7" ht="12.75">
      <c r="A59" t="s">
        <v>288</v>
      </c>
      <c r="B59" s="2">
        <v>33187</v>
      </c>
      <c r="C59" s="2">
        <v>36240</v>
      </c>
      <c r="D59" s="2">
        <v>26041</v>
      </c>
      <c r="E59" s="2">
        <v>53714</v>
      </c>
      <c r="F59" s="2">
        <v>106577</v>
      </c>
      <c r="G59" s="2">
        <v>250598</v>
      </c>
    </row>
    <row r="60" ht="12.75">
      <c r="A60" t="s">
        <v>289</v>
      </c>
    </row>
    <row r="61" ht="12.75">
      <c r="A61" t="s">
        <v>290</v>
      </c>
    </row>
    <row r="62" ht="12.75">
      <c r="A62" t="s">
        <v>291</v>
      </c>
    </row>
    <row r="63" spans="1:7" ht="12.75">
      <c r="A63" t="s">
        <v>292</v>
      </c>
      <c r="G63" s="2">
        <v>82214</v>
      </c>
    </row>
    <row r="64" ht="12.75">
      <c r="A64" t="s">
        <v>293</v>
      </c>
    </row>
    <row r="65" spans="1:7" ht="12.75">
      <c r="A65" t="s">
        <v>294</v>
      </c>
      <c r="C65" s="2">
        <v>6266</v>
      </c>
      <c r="D65" s="2">
        <v>6329</v>
      </c>
      <c r="E65" s="2">
        <v>12546</v>
      </c>
      <c r="F65" s="2">
        <v>6421</v>
      </c>
      <c r="G65" s="2">
        <v>146396</v>
      </c>
    </row>
    <row r="66" spans="1:7" ht="12.75">
      <c r="A66" t="s">
        <v>295</v>
      </c>
      <c r="B66" s="2">
        <v>120519</v>
      </c>
      <c r="C66" s="2">
        <v>127462</v>
      </c>
      <c r="D66" s="2">
        <v>117096</v>
      </c>
      <c r="E66" s="2">
        <v>250405</v>
      </c>
      <c r="F66" s="2">
        <v>438301</v>
      </c>
      <c r="G66" s="2">
        <v>714677</v>
      </c>
    </row>
    <row r="67" spans="1:7" ht="12.75">
      <c r="A67" t="s">
        <v>296</v>
      </c>
      <c r="B67" s="2">
        <v>1338885</v>
      </c>
      <c r="C67" s="2">
        <v>2159628</v>
      </c>
      <c r="D67" s="2">
        <v>3297282</v>
      </c>
      <c r="E67" s="2">
        <v>6256602</v>
      </c>
      <c r="F67" s="2">
        <v>12482796</v>
      </c>
      <c r="G67" s="2">
        <v>29520328</v>
      </c>
    </row>
    <row r="68" spans="1:7" ht="12.75">
      <c r="A68" t="s">
        <v>297</v>
      </c>
      <c r="B68" s="2">
        <v>43627</v>
      </c>
      <c r="C68" s="2">
        <v>99068</v>
      </c>
      <c r="D68" s="2">
        <v>843008</v>
      </c>
      <c r="E68" s="2">
        <v>3434318</v>
      </c>
      <c r="F68" s="2">
        <v>8759618</v>
      </c>
      <c r="G68" s="2">
        <v>19068266</v>
      </c>
    </row>
    <row r="69" spans="1:7" ht="12.75">
      <c r="A69" t="s">
        <v>298</v>
      </c>
      <c r="B69">
        <v>0</v>
      </c>
      <c r="C69">
        <v>0</v>
      </c>
      <c r="D69" s="2">
        <v>711540</v>
      </c>
      <c r="E69" s="2">
        <v>3127195</v>
      </c>
      <c r="F69" s="2">
        <v>8058588</v>
      </c>
      <c r="G69" s="2">
        <v>17478018</v>
      </c>
    </row>
    <row r="70" ht="12.75">
      <c r="A70" t="s">
        <v>299</v>
      </c>
    </row>
    <row r="71" spans="1:7" ht="12.75">
      <c r="A71" t="s">
        <v>300</v>
      </c>
      <c r="G71" s="2">
        <v>38001</v>
      </c>
    </row>
    <row r="72" spans="1:7" ht="12.75">
      <c r="A72" t="s">
        <v>301</v>
      </c>
      <c r="B72" s="2">
        <v>33600</v>
      </c>
      <c r="C72" s="2">
        <v>69948</v>
      </c>
      <c r="D72" s="2">
        <v>67397</v>
      </c>
      <c r="E72" s="2">
        <v>118015</v>
      </c>
      <c r="F72" s="2">
        <v>269916</v>
      </c>
      <c r="G72" s="2">
        <v>840849</v>
      </c>
    </row>
    <row r="73" spans="1:7" ht="12.75">
      <c r="A73" t="s">
        <v>302</v>
      </c>
      <c r="C73" s="2">
        <v>25622</v>
      </c>
      <c r="D73" s="2">
        <v>52324</v>
      </c>
      <c r="E73" s="2">
        <v>56693</v>
      </c>
      <c r="F73" s="2">
        <v>160357</v>
      </c>
      <c r="G73" s="2">
        <v>295536</v>
      </c>
    </row>
    <row r="74" ht="12.75">
      <c r="A74" t="s">
        <v>303</v>
      </c>
    </row>
    <row r="75" spans="1:6" ht="12.75">
      <c r="A75" t="s">
        <v>304</v>
      </c>
      <c r="E75" s="2">
        <v>89775</v>
      </c>
      <c r="F75" s="2">
        <v>139804</v>
      </c>
    </row>
    <row r="76" spans="1:7" ht="12.75">
      <c r="A76" t="s">
        <v>305</v>
      </c>
      <c r="G76" s="2">
        <v>261339</v>
      </c>
    </row>
    <row r="77" spans="1:7" ht="12.75">
      <c r="A77" t="s">
        <v>306</v>
      </c>
      <c r="B77" s="2">
        <v>1295258</v>
      </c>
      <c r="C77" s="2">
        <v>2060560</v>
      </c>
      <c r="D77" s="2">
        <v>2454274</v>
      </c>
      <c r="E77" s="2">
        <v>2822283</v>
      </c>
      <c r="F77" s="2">
        <v>3723177</v>
      </c>
      <c r="G77" s="2">
        <v>10452062</v>
      </c>
    </row>
    <row r="78" spans="1:6" ht="12.75">
      <c r="A78" t="s">
        <v>307</v>
      </c>
      <c r="B78" s="2">
        <v>1356716</v>
      </c>
      <c r="C78" s="2">
        <v>2156685</v>
      </c>
      <c r="D78" s="2">
        <v>2536857</v>
      </c>
      <c r="E78" s="2">
        <v>2509315</v>
      </c>
      <c r="F78" s="2">
        <v>2568730</v>
      </c>
    </row>
    <row r="79" spans="1:7" ht="12.75">
      <c r="A79" t="s">
        <v>308</v>
      </c>
      <c r="B79" s="2">
        <v>-61458</v>
      </c>
      <c r="C79" s="2">
        <v>-96125</v>
      </c>
      <c r="D79" s="2">
        <v>-82583</v>
      </c>
      <c r="E79" s="2">
        <v>312968</v>
      </c>
      <c r="F79" s="2">
        <v>1154447</v>
      </c>
      <c r="G79" s="2">
        <v>2103803</v>
      </c>
    </row>
    <row r="80" spans="1:7" ht="12.75">
      <c r="A80" t="s">
        <v>309</v>
      </c>
      <c r="G80" s="2">
        <v>8348259</v>
      </c>
    </row>
    <row r="81" ht="12.75">
      <c r="A81" t="s">
        <v>310</v>
      </c>
    </row>
    <row r="82" spans="1:3" ht="12.75">
      <c r="A82" t="s">
        <v>311</v>
      </c>
      <c r="B82">
        <v>0</v>
      </c>
      <c r="C82">
        <v>0</v>
      </c>
    </row>
    <row r="83" spans="1:3" ht="12.75">
      <c r="A83" t="s">
        <v>312</v>
      </c>
      <c r="B83">
        <v>0</v>
      </c>
      <c r="C83">
        <v>0</v>
      </c>
    </row>
    <row r="84" spans="1:3" ht="12.75">
      <c r="A84" t="s">
        <v>313</v>
      </c>
      <c r="B84">
        <v>0</v>
      </c>
      <c r="C84">
        <v>0</v>
      </c>
    </row>
    <row r="85" spans="1:7" ht="12.75">
      <c r="A85" t="s">
        <v>314</v>
      </c>
      <c r="B85" s="2">
        <v>249365</v>
      </c>
      <c r="C85" s="2">
        <v>457095</v>
      </c>
      <c r="D85" s="2">
        <v>709183</v>
      </c>
      <c r="E85" s="2">
        <v>1620192</v>
      </c>
      <c r="F85" s="2">
        <v>3089770</v>
      </c>
      <c r="G85" s="2">
        <v>6276074</v>
      </c>
    </row>
    <row r="86" spans="1:7" ht="12.75">
      <c r="A86" t="s">
        <v>315</v>
      </c>
      <c r="B86" s="2">
        <v>237742</v>
      </c>
      <c r="C86" s="2">
        <v>411398</v>
      </c>
      <c r="D86" s="2">
        <v>709208</v>
      </c>
      <c r="E86" s="2">
        <v>1452066</v>
      </c>
      <c r="F86" s="2">
        <v>2817690</v>
      </c>
      <c r="G86" s="2">
        <v>6243023</v>
      </c>
    </row>
    <row r="87" spans="1:7" ht="12.75">
      <c r="A87" t="s">
        <v>316</v>
      </c>
      <c r="B87" s="2">
        <v>236429</v>
      </c>
      <c r="C87" s="2">
        <v>403803</v>
      </c>
      <c r="D87" s="2">
        <v>694439</v>
      </c>
      <c r="E87" s="2">
        <v>1421132</v>
      </c>
      <c r="F87" s="2">
        <v>2756971</v>
      </c>
      <c r="G87" s="2">
        <v>6095424</v>
      </c>
    </row>
    <row r="88" spans="1:7" ht="12.75">
      <c r="A88" t="s">
        <v>317</v>
      </c>
      <c r="B88" s="2">
        <v>236429</v>
      </c>
      <c r="C88" s="2">
        <v>396781</v>
      </c>
      <c r="D88" s="2">
        <v>681932</v>
      </c>
      <c r="E88" s="2">
        <v>1409982</v>
      </c>
      <c r="F88" s="2">
        <v>2736199</v>
      </c>
      <c r="G88" s="2">
        <v>6043876</v>
      </c>
    </row>
    <row r="89" spans="1:7" ht="12.75">
      <c r="A89" t="s">
        <v>318</v>
      </c>
      <c r="B89">
        <v>0</v>
      </c>
      <c r="C89" s="2">
        <v>7022</v>
      </c>
      <c r="D89" s="2">
        <v>12507</v>
      </c>
      <c r="E89" s="2">
        <v>11150</v>
      </c>
      <c r="F89" s="2">
        <v>20772</v>
      </c>
      <c r="G89" s="2">
        <v>51548</v>
      </c>
    </row>
    <row r="90" ht="12.75">
      <c r="A90" t="s">
        <v>319</v>
      </c>
    </row>
    <row r="91" spans="1:7" ht="12.75">
      <c r="A91" t="s">
        <v>320</v>
      </c>
      <c r="B91" s="2">
        <v>1313</v>
      </c>
      <c r="C91" s="2">
        <v>7595</v>
      </c>
      <c r="D91" s="2">
        <v>14769</v>
      </c>
      <c r="E91" s="2">
        <v>30934</v>
      </c>
      <c r="F91" s="2">
        <v>60719</v>
      </c>
      <c r="G91" s="2">
        <v>147599</v>
      </c>
    </row>
    <row r="92" spans="1:7" ht="12.75">
      <c r="A92" t="s">
        <v>321</v>
      </c>
      <c r="B92" s="2">
        <v>1313</v>
      </c>
      <c r="C92" s="2">
        <v>7595</v>
      </c>
      <c r="D92" s="2">
        <v>14769</v>
      </c>
      <c r="E92" s="2">
        <v>30934</v>
      </c>
      <c r="F92" s="2">
        <v>60719</v>
      </c>
      <c r="G92" s="2">
        <v>147599</v>
      </c>
    </row>
    <row r="93" ht="12.75">
      <c r="A93" t="s">
        <v>322</v>
      </c>
    </row>
    <row r="94" ht="12.75">
      <c r="A94" t="s">
        <v>323</v>
      </c>
    </row>
    <row r="95" ht="12.75">
      <c r="A95" t="s">
        <v>324</v>
      </c>
    </row>
    <row r="96" spans="1:7" ht="12.75">
      <c r="A96" t="s">
        <v>325</v>
      </c>
      <c r="B96" s="2">
        <v>11623</v>
      </c>
      <c r="C96" s="2">
        <v>5190</v>
      </c>
      <c r="D96" s="2">
        <v>9132</v>
      </c>
      <c r="E96" s="2">
        <v>11533</v>
      </c>
      <c r="F96" s="2">
        <v>21746</v>
      </c>
      <c r="G96" s="2">
        <v>100206</v>
      </c>
    </row>
    <row r="97" spans="1:7" ht="12.75">
      <c r="A97" t="s">
        <v>326</v>
      </c>
      <c r="B97" s="2">
        <v>6781</v>
      </c>
      <c r="C97" s="2">
        <v>28652</v>
      </c>
      <c r="D97" s="2">
        <v>-9157</v>
      </c>
      <c r="E97" s="2">
        <v>156593</v>
      </c>
      <c r="F97" s="2">
        <v>250334</v>
      </c>
      <c r="G97" s="2">
        <v>-67155</v>
      </c>
    </row>
    <row r="98" spans="1:3" ht="12.75">
      <c r="A98" t="s">
        <v>327</v>
      </c>
      <c r="C98" s="2">
        <v>11855</v>
      </c>
    </row>
    <row r="99" ht="12.75">
      <c r="A99" t="s">
        <v>328</v>
      </c>
    </row>
    <row r="100" ht="12.75">
      <c r="A100" t="s">
        <v>329</v>
      </c>
    </row>
    <row r="101" ht="12.75">
      <c r="A101" t="s">
        <v>330</v>
      </c>
    </row>
    <row r="102" ht="12.75">
      <c r="A102" t="s">
        <v>331</v>
      </c>
    </row>
    <row r="103" ht="12.75">
      <c r="A103" t="s">
        <v>332</v>
      </c>
    </row>
    <row r="104" ht="12.75">
      <c r="A104" t="s">
        <v>333</v>
      </c>
    </row>
    <row r="105" ht="12.75">
      <c r="A105" t="s">
        <v>334</v>
      </c>
    </row>
    <row r="106" spans="1:7" ht="12.75">
      <c r="A106" t="s">
        <v>335</v>
      </c>
      <c r="B106">
        <v>0</v>
      </c>
      <c r="C106">
        <v>112</v>
      </c>
      <c r="D106">
        <v>922</v>
      </c>
      <c r="E106" s="2">
        <v>21464</v>
      </c>
      <c r="F106" s="2">
        <v>125226</v>
      </c>
      <c r="G106" s="2">
        <v>1274604</v>
      </c>
    </row>
    <row r="107" spans="1:7" ht="12.75">
      <c r="A107" t="s">
        <v>336</v>
      </c>
      <c r="B107">
        <v>0</v>
      </c>
      <c r="C107">
        <v>112</v>
      </c>
      <c r="E107" s="2">
        <v>21464</v>
      </c>
      <c r="F107" s="2">
        <v>125226</v>
      </c>
      <c r="G107" s="2">
        <v>1274604</v>
      </c>
    </row>
    <row r="108" spans="1:7" ht="12.75">
      <c r="A108" t="s">
        <v>337</v>
      </c>
      <c r="C108">
        <v>112</v>
      </c>
      <c r="D108">
        <v>922</v>
      </c>
      <c r="E108" s="2">
        <v>21464</v>
      </c>
      <c r="F108" s="2">
        <v>125226</v>
      </c>
      <c r="G108" s="2">
        <v>1063738</v>
      </c>
    </row>
    <row r="109" spans="1:7" ht="12.75">
      <c r="A109" t="s">
        <v>338</v>
      </c>
      <c r="E109" s="2">
        <v>18774</v>
      </c>
      <c r="F109" s="2">
        <v>115043</v>
      </c>
      <c r="G109" s="2">
        <v>1048383</v>
      </c>
    </row>
    <row r="110" spans="1:7" ht="12.75">
      <c r="A110" t="s">
        <v>339</v>
      </c>
      <c r="E110" s="2">
        <v>2690</v>
      </c>
      <c r="F110" s="2">
        <v>10182</v>
      </c>
      <c r="G110" s="2">
        <v>15355</v>
      </c>
    </row>
    <row r="111" ht="12.75">
      <c r="A111" t="s">
        <v>340</v>
      </c>
    </row>
    <row r="112" spans="1:7" ht="12.75">
      <c r="A112" t="s">
        <v>341</v>
      </c>
      <c r="G112" s="2">
        <v>210866</v>
      </c>
    </row>
    <row r="113" ht="12.75">
      <c r="A113" t="s">
        <v>342</v>
      </c>
    </row>
    <row r="114" spans="1:7" ht="12.75">
      <c r="A114" t="s">
        <v>343</v>
      </c>
      <c r="G114" s="2">
        <v>210866</v>
      </c>
    </row>
    <row r="115" ht="12.75">
      <c r="A115" t="s">
        <v>344</v>
      </c>
    </row>
    <row r="116" spans="1:3" ht="12.75">
      <c r="A116" t="s">
        <v>345</v>
      </c>
      <c r="B116">
        <v>0</v>
      </c>
      <c r="C116">
        <v>0</v>
      </c>
    </row>
    <row r="117" spans="1:7" ht="12.75">
      <c r="A117" t="s">
        <v>346</v>
      </c>
      <c r="B117" s="2">
        <v>21473</v>
      </c>
      <c r="C117" s="2">
        <v>9641</v>
      </c>
      <c r="D117" s="2">
        <v>-5717</v>
      </c>
      <c r="E117" s="2">
        <v>26451</v>
      </c>
      <c r="F117" s="2">
        <v>53850</v>
      </c>
      <c r="G117" s="2">
        <v>197006</v>
      </c>
    </row>
    <row r="118" spans="1:7" ht="12.75">
      <c r="A118" t="s">
        <v>347</v>
      </c>
      <c r="B118" s="2">
        <v>32921</v>
      </c>
      <c r="C118" s="2">
        <v>15141</v>
      </c>
      <c r="D118" s="2">
        <v>-3716</v>
      </c>
      <c r="E118" s="2">
        <v>26906</v>
      </c>
      <c r="F118" s="2">
        <v>54466</v>
      </c>
      <c r="G118" s="2">
        <v>197121</v>
      </c>
    </row>
    <row r="119" spans="1:7" ht="12.75">
      <c r="A119" t="s">
        <v>348</v>
      </c>
      <c r="B119" s="2">
        <v>11448</v>
      </c>
      <c r="C119" s="2">
        <v>5500</v>
      </c>
      <c r="D119" s="2">
        <v>2001</v>
      </c>
      <c r="E119">
        <v>456</v>
      </c>
      <c r="F119">
        <v>617</v>
      </c>
      <c r="G119">
        <v>115</v>
      </c>
    </row>
    <row r="120" spans="1:7" ht="12.75">
      <c r="A120" t="s">
        <v>349</v>
      </c>
      <c r="B120" s="2">
        <v>315424</v>
      </c>
      <c r="C120" s="2">
        <v>477704</v>
      </c>
      <c r="D120" s="2">
        <v>692498</v>
      </c>
      <c r="E120" s="2">
        <v>1108415</v>
      </c>
      <c r="F120" s="2">
        <v>1926890</v>
      </c>
      <c r="G120" s="2">
        <v>3579369</v>
      </c>
    </row>
    <row r="121" spans="1:7" ht="12.75">
      <c r="A121" t="s">
        <v>350</v>
      </c>
      <c r="B121" s="2">
        <v>181334</v>
      </c>
      <c r="C121" s="2">
        <v>285704</v>
      </c>
      <c r="D121" s="2">
        <v>405833</v>
      </c>
      <c r="E121" s="2">
        <v>639941</v>
      </c>
      <c r="F121" s="2">
        <v>1120999</v>
      </c>
      <c r="G121" s="2">
        <v>2134818</v>
      </c>
    </row>
    <row r="122" spans="1:7" ht="12.75">
      <c r="A122" t="s">
        <v>351</v>
      </c>
      <c r="B122" s="2">
        <v>33089</v>
      </c>
      <c r="C122" s="2">
        <v>48307</v>
      </c>
      <c r="D122" s="2">
        <v>45909</v>
      </c>
      <c r="E122" s="2">
        <v>68655</v>
      </c>
      <c r="F122" s="2">
        <v>120296</v>
      </c>
      <c r="G122" s="2">
        <v>216664</v>
      </c>
    </row>
    <row r="123" spans="1:7" ht="12.75">
      <c r="A123" t="s">
        <v>352</v>
      </c>
      <c r="B123" s="2">
        <v>101001</v>
      </c>
      <c r="C123" s="2">
        <v>143693</v>
      </c>
      <c r="D123" s="2">
        <v>240756</v>
      </c>
      <c r="E123" s="2">
        <v>399819</v>
      </c>
      <c r="F123" s="2">
        <v>685595</v>
      </c>
      <c r="G123" s="2">
        <v>1227887</v>
      </c>
    </row>
    <row r="124" spans="1:7" ht="12.75">
      <c r="A124" t="s">
        <v>353</v>
      </c>
      <c r="B124" s="2">
        <v>-87532</v>
      </c>
      <c r="C124" s="2">
        <v>-47407</v>
      </c>
      <c r="D124" s="2">
        <v>21480</v>
      </c>
      <c r="E124" s="2">
        <v>463863</v>
      </c>
      <c r="F124" s="2">
        <v>983805</v>
      </c>
      <c r="G124" s="2">
        <v>1135017</v>
      </c>
    </row>
    <row r="125" spans="1:7" ht="12.75">
      <c r="A125" t="s">
        <v>354</v>
      </c>
      <c r="B125">
        <v>0</v>
      </c>
      <c r="C125" s="2">
        <v>17045</v>
      </c>
      <c r="G125">
        <v>0</v>
      </c>
    </row>
    <row r="126" spans="1:7" ht="12.75">
      <c r="A126" t="s">
        <v>355</v>
      </c>
      <c r="B126" s="2">
        <v>-87532</v>
      </c>
      <c r="C126" s="2">
        <v>-30362</v>
      </c>
      <c r="D126" s="2">
        <v>21480</v>
      </c>
      <c r="E126" s="2">
        <v>463863</v>
      </c>
      <c r="F126" s="2">
        <v>983805</v>
      </c>
      <c r="G126" s="2">
        <v>1135017</v>
      </c>
    </row>
    <row r="127" spans="1:7" ht="12.75">
      <c r="A127" t="s">
        <v>356</v>
      </c>
      <c r="B127" s="2">
        <v>1444</v>
      </c>
      <c r="C127" s="2">
        <v>4305</v>
      </c>
      <c r="D127" s="2">
        <v>7203</v>
      </c>
      <c r="E127" s="2">
        <v>69681</v>
      </c>
      <c r="F127" s="2">
        <v>160380</v>
      </c>
      <c r="G127" s="2">
        <v>238950</v>
      </c>
    </row>
    <row r="128" spans="1:7" ht="12.75">
      <c r="A128" t="s">
        <v>357</v>
      </c>
      <c r="B128" s="2">
        <v>-88976</v>
      </c>
      <c r="C128" s="2">
        <v>-34667</v>
      </c>
      <c r="D128" s="2">
        <v>14277</v>
      </c>
      <c r="E128" s="2">
        <v>394182</v>
      </c>
      <c r="F128" s="2">
        <v>823425</v>
      </c>
      <c r="G128" s="2">
        <v>896067</v>
      </c>
    </row>
    <row r="129" spans="1:7" ht="12.75">
      <c r="A129" t="s">
        <v>358</v>
      </c>
      <c r="B129">
        <v>0</v>
      </c>
      <c r="C129">
        <v>0</v>
      </c>
      <c r="E129">
        <v>0</v>
      </c>
      <c r="G129" s="2">
        <v>90078</v>
      </c>
    </row>
    <row r="130" spans="1:7" ht="12.75">
      <c r="A130" t="s">
        <v>359</v>
      </c>
      <c r="B130" s="2">
        <v>-88976</v>
      </c>
      <c r="C130" s="2">
        <v>-34667</v>
      </c>
      <c r="D130" s="2">
        <v>14277</v>
      </c>
      <c r="E130" s="2">
        <v>394182</v>
      </c>
      <c r="F130" s="2">
        <v>823425</v>
      </c>
      <c r="G130" s="2">
        <v>986145</v>
      </c>
    </row>
    <row r="131" spans="1:7" ht="12.75">
      <c r="A131" t="s">
        <v>360</v>
      </c>
      <c r="G131" s="2">
        <v>197121</v>
      </c>
    </row>
    <row r="132" spans="1:7" ht="12.75">
      <c r="A132" t="s">
        <v>361</v>
      </c>
      <c r="G132">
        <v>0</v>
      </c>
    </row>
    <row r="133" ht="12.75">
      <c r="A133" t="s">
        <v>362</v>
      </c>
    </row>
    <row r="134" spans="1:7" ht="12.75">
      <c r="A134" t="s">
        <v>363</v>
      </c>
      <c r="C134">
        <v>0</v>
      </c>
      <c r="D134">
        <v>-709</v>
      </c>
      <c r="E134" s="2">
        <v>1016</v>
      </c>
      <c r="F134" s="2">
        <v>2248</v>
      </c>
      <c r="G134" s="2">
        <v>-4417</v>
      </c>
    </row>
    <row r="135" spans="1:7" ht="12.75">
      <c r="A135" t="s">
        <v>364</v>
      </c>
      <c r="B135">
        <v>0</v>
      </c>
      <c r="C135" s="2">
        <v>12088</v>
      </c>
      <c r="D135" s="2">
        <v>6019</v>
      </c>
      <c r="E135">
        <v>0</v>
      </c>
      <c r="F135" s="2">
        <v>5781</v>
      </c>
      <c r="G135" s="2">
        <v>47298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Elie Hassenfeld</dc:creator>
  <cp:keywords/>
  <dc:description/>
  <cp:lastModifiedBy>Elie Hassenfeld</cp:lastModifiedBy>
  <dcterms:created xsi:type="dcterms:W3CDTF">2009-10-13T22:30:42Z</dcterms:created>
  <dcterms:modified xsi:type="dcterms:W3CDTF">2009-10-14T03:38:53Z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